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'Variances'!$A$1:$N$31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<sst xmlns="http://schemas.openxmlformats.org/spreadsheetml/2006/main" count="50" uniqueCount="43">
  <si>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</si>
  <si>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</si>
  <si>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</si>
  <si>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</si>
  <si>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</si>
  <si>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</si>
  <si>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</si>
  <si>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</si>
  <si>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</si>
  <si>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</si>
  <si>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</si>
  <si>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</si>
  <si>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</si>
  <si>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</si>
  <si>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</si>
  <si>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</si>
  <si>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</si>
  <si>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</si>
  <si>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</si>
  <si>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</si>
  <si>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</si>
  <si>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</si>
  <si>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</si>
  <si>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</si>
  <si>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</si>
  <si>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</si>
  <si>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</si>
  <si>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</si>
  <si>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</si>
  <si>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</si>
  <si>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</si>
  <si>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</si>
  <si>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</si>
  <si>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</si>
  <si>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</si>
  <si>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</si>
  <si>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</si>
  <si>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Requested increase in precept based on assessent of spending forecast for the year</t>
  </si>
  <si>
    <t>Claimed VAT repayment 517.48</t>
  </si>
  <si>
    <t>WOTTON PARISH COUNCIL</t>
  </si>
  <si>
    <t>Surrey</t>
  </si>
  <si>
    <t>New Clerk/RFO appointed January 2022 (CiLCA qualified) paid on NJC scale point 25.</t>
  </si>
  <si>
    <t>Grit bins 2478;software/email set up 586; auditor 220;laminator 67;defib install 1050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</si>
</sst>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2" fillId="35" borderId="11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wrapText="1"/>
    </xf>
    <xf numFmtId="0" fontId="52" fillId="36" borderId="11" xfId="0" applyFont="1" applyFill="1" applyBorder="1" applyAlignment="1">
      <alignment wrapText="1"/>
    </xf>
    <xf numFmtId="0" fontId="52" fillId="36" borderId="11" xfId="0" applyFont="1" applyFill="1" applyBorder="1" applyAlignment="1">
      <alignment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3" fillId="37" borderId="11" xfId="0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2"/>
    </xf>
    <xf numFmtId="0" fontId="5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0" fillId="0" borderId="13" xfId="0" applyFont="1" applyBorder="1" applyAlignment="1">
      <alignment/>
    </xf>
    <xf numFmtId="0" fontId="52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="80" zoomScaleNormal="80" zoomScalePageLayoutView="0" workbookViewId="0" topLeftCell="B1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1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7" t="s">
        <v>15</v>
      </c>
      <c r="B2" s="23"/>
      <c r="C2" s="35" t="s">
        <v>39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7" t="s">
        <v>16</v>
      </c>
      <c r="C3" s="34" t="s">
        <v>40</v>
      </c>
      <c r="L3" s="9"/>
    </row>
    <row r="4" ht="14.25">
      <c r="A4" s="1" t="s">
        <v>33</v>
      </c>
    </row>
    <row r="5" spans="1:13" ht="99" customHeight="1">
      <c r="A5" s="48" t="s">
        <v>34</v>
      </c>
      <c r="B5" s="49"/>
      <c r="C5" s="49"/>
      <c r="D5" s="49"/>
      <c r="E5" s="49"/>
      <c r="F5" s="49"/>
      <c r="G5" s="49"/>
      <c r="H5" s="49"/>
      <c r="M5" s="24"/>
    </row>
    <row r="6" ht="14.25">
      <c r="A6" s="28"/>
    </row>
    <row r="7" spans="1:14" ht="15">
      <c r="A7" s="28"/>
      <c r="D7" s="4"/>
      <c r="F7" s="4"/>
      <c r="N7" s="25"/>
    </row>
    <row r="8" spans="4:14" ht="44.25">
      <c r="D8" s="36" t="s">
        <v>35</v>
      </c>
      <c r="E8" s="25"/>
      <c r="F8" s="36" t="s">
        <v>36</v>
      </c>
      <c r="G8" s="36" t="s">
        <v>0</v>
      </c>
      <c r="H8" s="36" t="s">
        <v>0</v>
      </c>
      <c r="I8" s="36"/>
      <c r="J8" s="36"/>
      <c r="K8" s="36"/>
      <c r="L8" s="37" t="s">
        <v>13</v>
      </c>
      <c r="M8" s="10" t="s">
        <v>10</v>
      </c>
      <c r="N8" s="38" t="s">
        <v>31</v>
      </c>
    </row>
    <row r="9" spans="4:14" ht="15">
      <c r="D9" s="36" t="s">
        <v>1</v>
      </c>
      <c r="E9" s="25"/>
      <c r="F9" s="36" t="s">
        <v>1</v>
      </c>
      <c r="G9" s="36" t="s">
        <v>1</v>
      </c>
      <c r="H9" s="36" t="s">
        <v>12</v>
      </c>
      <c r="I9" s="36"/>
      <c r="J9" s="36"/>
      <c r="K9" s="25"/>
      <c r="L9" s="25"/>
      <c r="N9" s="22"/>
    </row>
    <row r="10" spans="4:14" ht="15" thickBot="1">
      <c r="D10" s="4"/>
      <c r="E10" s="4"/>
      <c r="N10" s="22"/>
    </row>
    <row r="11" spans="1:14" ht="44.25" customHeight="1" thickBot="1">
      <c r="A11" s="43" t="s">
        <v>2</v>
      </c>
      <c r="B11" s="43"/>
      <c r="C11" s="43"/>
      <c r="D11" s="8">
        <v>6777</v>
      </c>
      <c r="F11" s="8">
        <v>8379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2"/>
    </row>
    <row r="12" spans="4:14" ht="15" thickBot="1">
      <c r="D12" s="5"/>
      <c r="F12" s="5"/>
      <c r="N12" s="22"/>
    </row>
    <row r="13" spans="1:14" ht="31.5" customHeight="1" thickBot="1">
      <c r="A13" s="44" t="s">
        <v>17</v>
      </c>
      <c r="B13" s="45"/>
      <c r="C13" s="46"/>
      <c r="D13" s="8">
        <v>5534</v>
      </c>
      <c r="F13" s="8">
        <v>7264</v>
      </c>
      <c r="G13" s="5">
        <f>F13-D13</f>
        <v>1730</v>
      </c>
      <c r="H13" s="6">
        <f>IF((D13&gt;F13),(D13-F13)/D13,IF(D13&lt;F13,-(D13-F13)/D13,IF(D13=F13,0)))</f>
        <v>0.31261293820021685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/>
      <c r="N13" s="10" t="s">
        <v>37</v>
      </c>
    </row>
    <row r="14" spans="4:14" ht="15" thickBot="1">
      <c r="D14" s="5"/>
      <c r="F14" s="5"/>
      <c r="G14" s="5"/>
      <c r="H14" s="6"/>
      <c r="K14" s="4"/>
      <c r="L14" s="4"/>
      <c r="N14" s="22"/>
    </row>
    <row r="15" spans="1:14" ht="19.5" customHeight="1" thickBot="1">
      <c r="A15" s="42" t="s">
        <v>3</v>
      </c>
      <c r="B15" s="42"/>
      <c r="C15" s="42"/>
      <c r="D15" s="8">
        <v>289</v>
      </c>
      <c r="F15" s="8">
        <v>825</v>
      </c>
      <c r="G15" s="5">
        <f>F15-D15</f>
        <v>536</v>
      </c>
      <c r="H15" s="6">
        <f>IF((D15&gt;F15),(D15-F15)/D15,IF(D15&lt;F15,-(D15-F15)/D15,IF(D15=F15,0)))</f>
        <v>1.8546712802768166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10" t="s">
        <v>38</v>
      </c>
    </row>
    <row r="16" spans="4:14" ht="15" thickBot="1">
      <c r="D16" s="5"/>
      <c r="F16" s="5"/>
      <c r="G16" s="5"/>
      <c r="H16" s="6"/>
      <c r="K16" s="4"/>
      <c r="L16" s="4"/>
      <c r="N16" s="22"/>
    </row>
    <row r="17" spans="1:14" ht="19.5" customHeight="1" thickBot="1">
      <c r="A17" s="42" t="s">
        <v>4</v>
      </c>
      <c r="B17" s="42"/>
      <c r="C17" s="42"/>
      <c r="D17" s="8">
        <v>2216</v>
      </c>
      <c r="F17" s="8">
        <v>5132</v>
      </c>
      <c r="G17" s="5">
        <f>F17-D17</f>
        <v>2916</v>
      </c>
      <c r="H17" s="6">
        <f>IF((D17&gt;F17),(D17-F17)/D17,IF(D17&lt;F17,-(D17-F17)/D17,IF(D17=F17,0)))</f>
        <v>1.315884476534296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/>
      <c r="N17" s="10" t="s">
        <v>41</v>
      </c>
    </row>
    <row r="18" spans="4:14" ht="15" thickBot="1">
      <c r="D18" s="5"/>
      <c r="F18" s="5"/>
      <c r="G18" s="5"/>
      <c r="H18" s="6"/>
      <c r="K18" s="4"/>
      <c r="L18" s="4"/>
      <c r="N18" s="22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2"/>
    </row>
    <row r="20" spans="4:14" ht="15" thickBot="1">
      <c r="D20" s="5"/>
      <c r="F20" s="5"/>
      <c r="G20" s="5"/>
      <c r="H20" s="6"/>
      <c r="K20" s="4"/>
      <c r="L20" s="4"/>
      <c r="N20" s="22"/>
    </row>
    <row r="21" spans="1:14" ht="19.5" customHeight="1" thickBot="1">
      <c r="A21" s="42" t="s">
        <v>18</v>
      </c>
      <c r="B21" s="42"/>
      <c r="C21" s="42"/>
      <c r="D21" s="8">
        <v>2005</v>
      </c>
      <c r="F21" s="8">
        <v>6385</v>
      </c>
      <c r="G21" s="5">
        <f>F21-D21</f>
        <v>4380</v>
      </c>
      <c r="H21" s="6">
        <f>IF((D21&gt;F21),(D21-F21)/D21,IF(D21&lt;F21,-(D21-F21)/D21,IF(D21=F21,0)))</f>
        <v>2.1845386533665834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/>
      <c r="N21" s="10" t="s">
        <v>42</v>
      </c>
    </row>
    <row r="22" spans="4:14" ht="15" thickBot="1">
      <c r="D22" s="5"/>
      <c r="F22" s="5"/>
      <c r="G22" s="5"/>
      <c r="H22" s="6"/>
      <c r="K22" s="4"/>
      <c r="L22" s="4"/>
      <c r="N22" s="22"/>
    </row>
    <row r="23" spans="1:14" ht="19.5" customHeight="1" thickBot="1">
      <c r="A23" s="7" t="s">
        <v>5</v>
      </c>
      <c r="D23" s="2">
        <f>D11+D13+D15-D17-D19-D21</f>
        <v>8379</v>
      </c>
      <c r="F23" s="2">
        <f>F11+F13+F15-F17-F19-F21</f>
        <v>4951</v>
      </c>
      <c r="G23" s="5"/>
      <c r="H23" s="6"/>
      <c r="K23" s="4"/>
      <c r="L23" s="4"/>
      <c r="M23" s="13" t="s">
        <v>11</v>
      </c>
      <c r="N23" s="22"/>
    </row>
    <row r="24" spans="1:14" s="16" customFormat="1" ht="15">
      <c r="A24" s="15"/>
      <c r="D24" s="17"/>
      <c r="E24" s="3"/>
      <c r="F24" s="17"/>
      <c r="G24" s="5"/>
      <c r="H24" s="18"/>
      <c r="K24" s="19"/>
      <c r="L24" s="20" t="str">
        <f>IF(F23&gt;(2*F13),"YES","NO")</f>
        <v>NO</v>
      </c>
      <c r="M24" s="21" t="str">
        <f>IF(F23&gt;(2*F13),"EXPLANATION REQUIRED ON RESERVES TAB AS TO WHY CARRY FORWARD RESERVES ARE GREATER THAN TWICE INCOME FROM LOCAL TAXATION/LEVIES"," ")</f>
        <v> </v>
      </c>
      <c r="N24" s="26"/>
    </row>
    <row r="25" spans="4:14" ht="15" thickBot="1">
      <c r="D25" s="5"/>
      <c r="F25" s="5"/>
      <c r="G25" s="5"/>
      <c r="H25" s="6"/>
      <c r="K25" s="4"/>
      <c r="L25" s="4"/>
      <c r="N25" s="22"/>
    </row>
    <row r="26" spans="1:14" ht="19.5" customHeight="1" thickBot="1">
      <c r="A26" s="42" t="s">
        <v>9</v>
      </c>
      <c r="B26" s="42"/>
      <c r="C26" s="42"/>
      <c r="D26" s="8">
        <v>8379</v>
      </c>
      <c r="F26" s="8">
        <v>4951</v>
      </c>
      <c r="G26" s="5"/>
      <c r="H26" s="6"/>
      <c r="K26" s="4"/>
      <c r="L26" s="4"/>
      <c r="M26" s="14" t="s">
        <v>11</v>
      </c>
      <c r="N26" s="22"/>
    </row>
    <row r="27" spans="4:14" ht="1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42" t="s">
        <v>8</v>
      </c>
      <c r="B28" s="42"/>
      <c r="C28" s="42"/>
      <c r="D28" s="8">
        <v>1127</v>
      </c>
      <c r="F28" s="8">
        <v>1146</v>
      </c>
      <c r="G28" s="5">
        <f>F28-D28</f>
        <v>19</v>
      </c>
      <c r="H28" s="6">
        <f>IF((D28&gt;F28),(D28-F28)/D28,IF(D28&lt;F28,-(D28-F28)/D28,IF(D28=F28,0)))</f>
        <v>0.01685891748003549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2"/>
    </row>
    <row r="29" spans="4:14" ht="1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2"/>
    </row>
    <row r="31" spans="8:14" ht="14.25">
      <c r="H31" s="6"/>
      <c r="K31" s="4"/>
      <c r="L31" s="4"/>
      <c r="N31" s="22"/>
    </row>
    <row r="32" ht="15">
      <c r="A32" s="25"/>
    </row>
    <row r="33" spans="1:45" ht="14.25">
      <c r="A33" s="40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2:13" ht="14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</sheetData>
  <sheetProtection/>
  <mergeCells count="13">
    <mergeCell ref="A5:H5"/>
    <mergeCell ref="A19:C19"/>
    <mergeCell ref="A21:C21"/>
    <mergeCell ref="A1:K1"/>
    <mergeCell ref="A26:C26"/>
    <mergeCell ref="A28:C28"/>
    <mergeCell ref="B34:M34"/>
    <mergeCell ref="A30:C30"/>
    <mergeCell ref="A11:C11"/>
    <mergeCell ref="A13:C13"/>
    <mergeCell ref="A15:C15"/>
    <mergeCell ref="A17:C17"/>
    <mergeCell ref="B33:AS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0" t="s">
        <v>19</v>
      </c>
    </row>
    <row r="2" ht="15.75" customHeight="1">
      <c r="A2" s="39" t="s">
        <v>32</v>
      </c>
    </row>
    <row r="3" ht="15">
      <c r="A3" t="s">
        <v>20</v>
      </c>
    </row>
    <row r="5" spans="4:6" ht="15">
      <c r="D5" s="29" t="s">
        <v>1</v>
      </c>
      <c r="E5" s="29" t="s">
        <v>1</v>
      </c>
      <c r="F5" s="29" t="s">
        <v>1</v>
      </c>
    </row>
    <row r="6" ht="15">
      <c r="A6" s="29" t="s">
        <v>21</v>
      </c>
    </row>
    <row r="7" spans="2:4" ht="15">
      <c r="B7" s="32" t="s">
        <v>24</v>
      </c>
      <c r="D7" s="32"/>
    </row>
    <row r="8" spans="2:4" ht="15" customHeight="1">
      <c r="B8" s="32" t="s">
        <v>25</v>
      </c>
      <c r="D8" s="32"/>
    </row>
    <row r="9" spans="2:4" ht="15">
      <c r="B9" s="32" t="s">
        <v>26</v>
      </c>
      <c r="D9" s="32"/>
    </row>
    <row r="10" spans="2:4" ht="15">
      <c r="B10" s="32" t="s">
        <v>27</v>
      </c>
      <c r="D10" s="32"/>
    </row>
    <row r="11" spans="2:4" ht="15">
      <c r="B11" s="32" t="s">
        <v>28</v>
      </c>
      <c r="D11" s="32"/>
    </row>
    <row r="12" spans="2:4" ht="15">
      <c r="B12" s="32" t="s">
        <v>29</v>
      </c>
      <c r="D12" s="32"/>
    </row>
    <row r="13" spans="2:4" ht="15">
      <c r="B13" s="32" t="s">
        <v>30</v>
      </c>
      <c r="D13" s="32"/>
    </row>
    <row r="14" ht="15">
      <c r="E14" s="31">
        <f>SUM(D7:D13)</f>
        <v>0</v>
      </c>
    </row>
    <row r="16" spans="1:4" ht="15">
      <c r="A16" s="29" t="s">
        <v>22</v>
      </c>
      <c r="D16" s="32"/>
    </row>
    <row r="17" ht="15">
      <c r="E17" s="31">
        <f>D16</f>
        <v>0</v>
      </c>
    </row>
    <row r="18" spans="1:6" ht="15.75" thickBot="1">
      <c r="A18" s="29" t="s">
        <v>23</v>
      </c>
      <c r="F18" s="33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Wotton Clerk</cp:lastModifiedBy>
  <cp:lastPrinted>2023-05-22T12:43:33Z</cp:lastPrinted>
  <dcterms:created xsi:type="dcterms:W3CDTF">2012-07-11T10:01:28Z</dcterms:created>
  <dcterms:modified xsi:type="dcterms:W3CDTF">2023-05-22T12:44:55Z</dcterms:modified>
  <cp:category/>
  <cp:version/>
  <cp:contentType/>
  <cp:contentStatus/>
</cp:coreProperties>
</file>