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9300" activeTab="0"/>
  </bookViews>
  <sheets>
    <sheet name="Sheet1" sheetId="1" r:id="rId1"/>
  </sheets>
  <definedNames>
    <definedName name="_xlnm.Print_Titles" localSheetId="0">'Sheet1'!$1:$5</definedName>
  </definedNames>
  <calcPr fullCalcOnLoad="1"/>
</workbook>
</file>

<file path=xl/comments1.xml><?xml version="1.0" encoding="utf-8"?>
<comments xmlns="http://schemas.openxmlformats.org/spreadsheetml/2006/main">
  <authors>
    <author>Brian Beale</author>
  </authors>
  <commentList>
    <comment ref="H127" authorId="0">
      <text>
        <r>
          <rPr>
            <b/>
            <sz val="8"/>
            <rFont val="Tahoma"/>
            <family val="0"/>
          </rPr>
          <t xml:space="preserve">Trans from Business Reserve Interest
</t>
        </r>
        <r>
          <rPr>
            <sz val="8"/>
            <rFont val="Tahoma"/>
            <family val="0"/>
          </rPr>
          <t xml:space="preserve">
</t>
        </r>
      </text>
    </comment>
    <comment ref="G37" authorId="0">
      <text>
        <r>
          <rPr>
            <b/>
            <sz val="8"/>
            <rFont val="Tahoma"/>
            <family val="0"/>
          </rPr>
          <t xml:space="preserve">Trans to Earmarked Fund
</t>
        </r>
        <r>
          <rPr>
            <sz val="8"/>
            <rFont val="Tahoma"/>
            <family val="0"/>
          </rPr>
          <t xml:space="preserve">
</t>
        </r>
      </text>
    </comment>
    <comment ref="G38" authorId="0">
      <text>
        <r>
          <rPr>
            <b/>
            <sz val="8"/>
            <rFont val="Tahoma"/>
            <family val="0"/>
          </rPr>
          <t xml:space="preserve">Trans to Council Reserves
</t>
        </r>
        <r>
          <rPr>
            <sz val="8"/>
            <rFont val="Tahoma"/>
            <family val="2"/>
          </rPr>
          <t/>
        </r>
      </text>
    </comment>
    <comment ref="H51" authorId="0">
      <text>
        <r>
          <rPr>
            <b/>
            <sz val="8"/>
            <rFont val="Tahoma"/>
            <family val="0"/>
          </rPr>
          <t xml:space="preserve">Trans from Business Premium Interest
</t>
        </r>
        <r>
          <rPr>
            <sz val="8"/>
            <rFont val="Tahoma"/>
            <family val="2"/>
          </rPr>
          <t/>
        </r>
      </text>
    </comment>
    <comment ref="C30" authorId="0">
      <text>
        <r>
          <rPr>
            <b/>
            <sz val="8"/>
            <rFont val="Tahoma"/>
            <family val="0"/>
          </rPr>
          <t>Sale of Grass Cutting Machine</t>
        </r>
        <r>
          <rPr>
            <sz val="8"/>
            <rFont val="Tahoma"/>
            <family val="0"/>
          </rPr>
          <t xml:space="preserve">
</t>
        </r>
      </text>
    </comment>
    <comment ref="G30" authorId="0">
      <text>
        <r>
          <rPr>
            <b/>
            <sz val="10"/>
            <rFont val="Tahoma"/>
            <family val="0"/>
          </rPr>
          <t>Transfer to PP Grass Cutting Machine.</t>
        </r>
        <r>
          <rPr>
            <sz val="10"/>
            <rFont val="Tahoma"/>
            <family val="0"/>
          </rPr>
          <t xml:space="preserve">
</t>
        </r>
      </text>
    </comment>
    <comment ref="G53" authorId="0">
      <text>
        <r>
          <rPr>
            <b/>
            <sz val="10"/>
            <rFont val="Tahoma"/>
            <family val="0"/>
          </rPr>
          <t>Trans £82.10 to Dog Bins</t>
        </r>
        <r>
          <rPr>
            <sz val="10"/>
            <rFont val="Tahoma"/>
            <family val="0"/>
          </rPr>
          <t xml:space="preserve">
</t>
        </r>
      </text>
    </comment>
    <comment ref="H110" authorId="0">
      <text>
        <r>
          <rPr>
            <b/>
            <sz val="10"/>
            <rFont val="Tahoma"/>
            <family val="0"/>
          </rPr>
          <t>Trans £82.10 from Contingency</t>
        </r>
        <r>
          <rPr>
            <sz val="10"/>
            <rFont val="Tahoma"/>
            <family val="0"/>
          </rPr>
          <t xml:space="preserve">
</t>
        </r>
      </text>
    </comment>
    <comment ref="H114" authorId="0">
      <text>
        <r>
          <rPr>
            <b/>
            <sz val="10"/>
            <rFont val="Tahoma"/>
            <family val="0"/>
          </rPr>
          <t xml:space="preserve">trans 871.27 from Sale of assets and £108.73 from Parish Machinery Infrastructure  </t>
        </r>
        <r>
          <rPr>
            <sz val="10"/>
            <rFont val="Tahoma"/>
            <family val="0"/>
          </rPr>
          <t xml:space="preserve">
</t>
        </r>
      </text>
    </comment>
    <comment ref="G80" authorId="0">
      <text>
        <r>
          <rPr>
            <b/>
            <sz val="10"/>
            <rFont val="Tahoma"/>
            <family val="0"/>
          </rPr>
          <t>Trans £108.73 to Grass Cutting Machine</t>
        </r>
        <r>
          <rPr>
            <sz val="10"/>
            <rFont val="Tahoma"/>
            <family val="0"/>
          </rPr>
          <t xml:space="preserve">
</t>
        </r>
      </text>
    </comment>
    <comment ref="G113" authorId="0">
      <text>
        <r>
          <rPr>
            <b/>
            <sz val="10"/>
            <rFont val="Tahoma"/>
            <family val="0"/>
          </rPr>
          <t>Trand £75.00 to Parish Macinery Infrastructure</t>
        </r>
        <r>
          <rPr>
            <sz val="10"/>
            <rFont val="Tahoma"/>
            <family val="0"/>
          </rPr>
          <t xml:space="preserve">
</t>
        </r>
      </text>
    </comment>
    <comment ref="H80" authorId="0">
      <text>
        <r>
          <rPr>
            <b/>
            <sz val="10"/>
            <rFont val="Tahoma"/>
            <family val="0"/>
          </rPr>
          <t>Trans £75.00 from Tractor Unit</t>
        </r>
        <r>
          <rPr>
            <sz val="10"/>
            <rFont val="Tahoma"/>
            <family val="0"/>
          </rPr>
          <t xml:space="preserve">
</t>
        </r>
      </text>
    </comment>
    <comment ref="G112" authorId="0">
      <text>
        <r>
          <rPr>
            <b/>
            <sz val="10"/>
            <rFont val="Tahoma"/>
            <family val="0"/>
          </rPr>
          <t>Trans £932.15 to KGV Infrastructure</t>
        </r>
      </text>
    </comment>
    <comment ref="H87" authorId="0">
      <text>
        <r>
          <rPr>
            <b/>
            <sz val="10"/>
            <rFont val="Tahoma"/>
            <family val="0"/>
          </rPr>
          <t>Trans £932.15 from KGV BMX Track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<sst xmlns="http://schemas.openxmlformats.org/spreadsheetml/2006/main" count="138" uniqueCount="108">
  <si>
    <t>Administration</t>
  </si>
  <si>
    <t>Audit</t>
  </si>
  <si>
    <t>Insurance</t>
  </si>
  <si>
    <t>IT Services</t>
  </si>
  <si>
    <t>Miscellaneous</t>
  </si>
  <si>
    <t>Postage</t>
  </si>
  <si>
    <t>Stationary</t>
  </si>
  <si>
    <t>Subscriptions</t>
  </si>
  <si>
    <t>Telephone</t>
  </si>
  <si>
    <t>Training</t>
  </si>
  <si>
    <t>Electricity</t>
  </si>
  <si>
    <t>Gas</t>
  </si>
  <si>
    <t>Payments</t>
  </si>
  <si>
    <t>Clerk</t>
  </si>
  <si>
    <t>S137 Payments</t>
  </si>
  <si>
    <t>Agency Services</t>
  </si>
  <si>
    <t>Earmarked Fund</t>
  </si>
  <si>
    <t>Capital Grants</t>
  </si>
  <si>
    <t>Receipts</t>
  </si>
  <si>
    <t>Advertising &amp; Publicity</t>
  </si>
  <si>
    <t>Allotments</t>
  </si>
  <si>
    <t>Loan, Interest &amp; Repayments</t>
  </si>
  <si>
    <t>Rates</t>
  </si>
  <si>
    <t>Fuel</t>
  </si>
  <si>
    <t>Infrastructure</t>
  </si>
  <si>
    <t>Street Lighting</t>
  </si>
  <si>
    <t>Halloween</t>
  </si>
  <si>
    <t>Overall Balance</t>
  </si>
  <si>
    <t>KGV Playing Field</t>
  </si>
  <si>
    <t>Precept</t>
  </si>
  <si>
    <t>Church Clock</t>
  </si>
  <si>
    <t>Variance</t>
  </si>
  <si>
    <t>Cash in Hand</t>
  </si>
  <si>
    <t>Capital Spending (Asset purchase)</t>
  </si>
  <si>
    <t>Other Payments (Not listed here)</t>
  </si>
  <si>
    <t>Provision for doubtful debts</t>
  </si>
  <si>
    <t>Loans etc for Capital expend</t>
  </si>
  <si>
    <t>Sale of Assets</t>
  </si>
  <si>
    <t>Events</t>
  </si>
  <si>
    <t>Youth Club</t>
  </si>
  <si>
    <t>VAT</t>
  </si>
  <si>
    <t>Charity</t>
  </si>
  <si>
    <t>Election Costs</t>
  </si>
  <si>
    <t>Green Sacks</t>
  </si>
  <si>
    <t>Lettings</t>
  </si>
  <si>
    <t>Jubilee Woods</t>
  </si>
  <si>
    <t>DSD Road Safety</t>
  </si>
  <si>
    <t>MDC Park Rangers</t>
  </si>
  <si>
    <t>Village Map</t>
  </si>
  <si>
    <t>Grants/Income</t>
  </si>
  <si>
    <t>Totals</t>
  </si>
  <si>
    <t>Scheduled Start date</t>
  </si>
  <si>
    <t>Scheduled End Date</t>
  </si>
  <si>
    <t>Actual Start Date</t>
  </si>
  <si>
    <t>Actual End Date</t>
  </si>
  <si>
    <t>Maintenance</t>
  </si>
  <si>
    <t>Interest on Invts and A/Cs</t>
  </si>
  <si>
    <t>Council Reserves</t>
  </si>
  <si>
    <t>Business Reserve</t>
  </si>
  <si>
    <t>Business Premium</t>
  </si>
  <si>
    <t>Wages PAYE &amp; Expenses</t>
  </si>
  <si>
    <t>Tenancies (Council as Tenant)</t>
  </si>
  <si>
    <t>Southminster Parish Council Budget 1st April 2009 to 31 March 2010</t>
  </si>
  <si>
    <t>Recovered Monies (Clerk)</t>
  </si>
  <si>
    <t>Grass Cutting (Playing Field)</t>
  </si>
  <si>
    <t>Grass Cutting (Verges &amp; Church)</t>
  </si>
  <si>
    <t>Parish Machinery</t>
  </si>
  <si>
    <t>Playground/Car Park Maintenance</t>
  </si>
  <si>
    <t>Precept Projects 2008-2009</t>
  </si>
  <si>
    <t>Precept Projects 2009-2010</t>
  </si>
  <si>
    <t>Youth Workers</t>
  </si>
  <si>
    <t>Precept Projects Timing 2008/2009</t>
  </si>
  <si>
    <t>Precept Projects Timing 2009/2010</t>
  </si>
  <si>
    <t>Dog Bins</t>
  </si>
  <si>
    <t>KGV Safety Barriers</t>
  </si>
  <si>
    <t>KGV BMX Track</t>
  </si>
  <si>
    <t>Tractor Unit</t>
  </si>
  <si>
    <t>Grass Cutting Machine</t>
  </si>
  <si>
    <t>Apl-09</t>
  </si>
  <si>
    <t>Cleaning (Pavilion)</t>
  </si>
  <si>
    <t>Cleaning</t>
  </si>
  <si>
    <t>(New Community Hall)</t>
  </si>
  <si>
    <t>SPN</t>
  </si>
  <si>
    <t>Other</t>
  </si>
  <si>
    <t>General</t>
  </si>
  <si>
    <t>Water</t>
  </si>
  <si>
    <t>Maintenance (incl grass cutting)</t>
  </si>
  <si>
    <t>Bus Shelters</t>
  </si>
  <si>
    <t>Budget Contingency (5%)</t>
  </si>
  <si>
    <t>Flower Show Tent</t>
  </si>
  <si>
    <t>Sewerage</t>
  </si>
  <si>
    <t>Rents/Lettings incl Water/Sewerage</t>
  </si>
  <si>
    <t>Income (Grass Cutting)</t>
  </si>
  <si>
    <t>Balance
31/03/2009</t>
  </si>
  <si>
    <t>Budget Item</t>
  </si>
  <si>
    <t>Budget Sub-item</t>
  </si>
  <si>
    <t>Item
Budget</t>
  </si>
  <si>
    <t>Sub-Item
Budget</t>
  </si>
  <si>
    <t>Office expenses</t>
  </si>
  <si>
    <t>Comm. Hall/Old Parish Room</t>
  </si>
  <si>
    <t>Parish Maintenance</t>
  </si>
  <si>
    <t xml:space="preserve">
Sub-item Balance</t>
  </si>
  <si>
    <t xml:space="preserve">
Item Balance</t>
  </si>
  <si>
    <t>Precept payment</t>
  </si>
  <si>
    <t>Working Budget Status</t>
  </si>
  <si>
    <t>Chairman's Honorarium</t>
  </si>
  <si>
    <t>(Excluding Earmarked Fund)</t>
  </si>
  <si>
    <t>Status at 21st April 2010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</si>
</sst>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7">
    <font>
      <sz val="10"/>
      <name val="Arial"/>
      <family val="0"/>
    </font>
    <font>
      <b/>
      <u val="single"/>
      <sz val="14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b/>
      <u val="single"/>
      <sz val="9"/>
      <color indexed="16"/>
      <name val="Times New Roman"/>
      <family val="1"/>
    </font>
    <font>
      <b/>
      <u val="single"/>
      <sz val="9"/>
      <color indexed="58"/>
      <name val="Times New Roman"/>
      <family val="1"/>
    </font>
    <font>
      <u val="single"/>
      <sz val="9"/>
      <color indexed="16"/>
      <name val="Times New Roman"/>
      <family val="1"/>
    </font>
    <font>
      <b/>
      <u val="single"/>
      <sz val="9"/>
      <color indexed="10"/>
      <name val="Times New Roman"/>
      <family val="1"/>
    </font>
    <font>
      <b/>
      <u val="single"/>
      <sz val="9"/>
      <color indexed="12"/>
      <name val="Times New Roman"/>
      <family val="1"/>
    </font>
    <font>
      <b/>
      <sz val="9"/>
      <name val="Times New Roman"/>
      <family val="1"/>
    </font>
    <font>
      <sz val="9"/>
      <color indexed="16"/>
      <name val="Times New Roman"/>
      <family val="1"/>
    </font>
    <font>
      <b/>
      <sz val="9"/>
      <color indexed="16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12"/>
      <name val="Times New Roman"/>
      <family val="1"/>
    </font>
    <font>
      <b/>
      <sz val="9"/>
      <color indexed="58"/>
      <name val="Times New Roman"/>
      <family val="1"/>
    </font>
    <font>
      <sz val="9"/>
      <color indexed="10"/>
      <name val="Times New Roman"/>
      <family val="1"/>
    </font>
    <font>
      <sz val="9"/>
      <color indexed="12"/>
      <name val="Times New Roman"/>
      <family val="1"/>
    </font>
    <font>
      <sz val="9"/>
      <color indexed="5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u val="single"/>
      <sz val="9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58"/>
      <name val="Times New Roman"/>
      <family val="1"/>
    </font>
    <font>
      <b/>
      <sz val="9"/>
      <color indexed="41"/>
      <name val="Times New Roman"/>
      <family val="1"/>
    </font>
    <font>
      <sz val="10"/>
      <name val="Tahoma"/>
      <family val="0"/>
    </font>
    <font>
      <b/>
      <sz val="10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 horizontal="right"/>
    </xf>
    <xf numFmtId="2" fontId="7" fillId="0" borderId="0" xfId="0" applyNumberFormat="1" applyFont="1" applyFill="1" applyAlignment="1">
      <alignment horizontal="right"/>
    </xf>
    <xf numFmtId="2" fontId="8" fillId="0" borderId="0" xfId="0" applyNumberFormat="1" applyFont="1" applyFill="1" applyAlignment="1">
      <alignment horizontal="right"/>
    </xf>
    <xf numFmtId="2" fontId="5" fillId="0" borderId="0" xfId="0" applyNumberFormat="1" applyFont="1" applyFill="1" applyAlignment="1">
      <alignment horizontal="right" wrapText="1"/>
    </xf>
    <xf numFmtId="0" fontId="9" fillId="0" borderId="0" xfId="0" applyFont="1" applyFill="1" applyAlignment="1">
      <alignment/>
    </xf>
    <xf numFmtId="2" fontId="9" fillId="0" borderId="0" xfId="0" applyNumberFormat="1" applyFont="1" applyFill="1" applyAlignment="1">
      <alignment horizontal="right"/>
    </xf>
    <xf numFmtId="2" fontId="10" fillId="0" borderId="0" xfId="0" applyNumberFormat="1" applyFont="1" applyFill="1" applyAlignment="1">
      <alignment horizontal="right"/>
    </xf>
    <xf numFmtId="2" fontId="11" fillId="0" borderId="0" xfId="0" applyNumberFormat="1" applyFont="1" applyFill="1" applyAlignment="1">
      <alignment horizontal="right"/>
    </xf>
    <xf numFmtId="2" fontId="12" fillId="0" borderId="0" xfId="0" applyNumberFormat="1" applyFont="1" applyFill="1" applyAlignment="1">
      <alignment horizontal="right"/>
    </xf>
    <xf numFmtId="2" fontId="13" fillId="0" borderId="0" xfId="0" applyNumberFormat="1" applyFont="1" applyFill="1" applyAlignment="1">
      <alignment horizontal="right"/>
    </xf>
    <xf numFmtId="2" fontId="14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 horizontal="right"/>
    </xf>
    <xf numFmtId="2" fontId="15" fillId="0" borderId="0" xfId="0" applyNumberFormat="1" applyFont="1" applyFill="1" applyAlignment="1">
      <alignment horizontal="right"/>
    </xf>
    <xf numFmtId="2" fontId="16" fillId="0" borderId="0" xfId="0" applyNumberFormat="1" applyFont="1" applyFill="1" applyAlignment="1">
      <alignment horizontal="right"/>
    </xf>
    <xf numFmtId="2" fontId="17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2" fontId="5" fillId="0" borderId="0" xfId="0" applyNumberFormat="1" applyFont="1" applyFill="1" applyAlignment="1">
      <alignment horizontal="right"/>
    </xf>
    <xf numFmtId="2" fontId="4" fillId="0" borderId="0" xfId="0" applyNumberFormat="1" applyFont="1" applyFill="1" applyAlignment="1">
      <alignment horizontal="right" wrapText="1"/>
    </xf>
    <xf numFmtId="2" fontId="6" fillId="0" borderId="0" xfId="0" applyNumberFormat="1" applyFont="1" applyFill="1" applyAlignment="1">
      <alignment horizontal="right" wrapText="1"/>
    </xf>
    <xf numFmtId="2" fontId="5" fillId="0" borderId="2" xfId="0" applyNumberFormat="1" applyFont="1" applyFill="1" applyBorder="1" applyAlignment="1">
      <alignment horizontal="center"/>
    </xf>
    <xf numFmtId="2" fontId="17" fillId="0" borderId="0" xfId="0" applyNumberFormat="1" applyFont="1" applyFill="1" applyAlignment="1">
      <alignment/>
    </xf>
    <xf numFmtId="2" fontId="14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2" fontId="3" fillId="0" borderId="0" xfId="0" applyNumberFormat="1" applyFont="1" applyFill="1" applyAlignment="1">
      <alignment horizontal="right" wrapText="1"/>
    </xf>
    <xf numFmtId="2" fontId="17" fillId="0" borderId="0" xfId="0" applyNumberFormat="1" applyFont="1" applyFill="1" applyAlignment="1">
      <alignment horizontal="right" wrapText="1"/>
    </xf>
    <xf numFmtId="0" fontId="3" fillId="0" borderId="4" xfId="0" applyFont="1" applyFill="1" applyBorder="1" applyAlignment="1">
      <alignment/>
    </xf>
    <xf numFmtId="15" fontId="3" fillId="0" borderId="4" xfId="0" applyNumberFormat="1" applyFont="1" applyFill="1" applyBorder="1" applyAlignment="1">
      <alignment horizontal="center"/>
    </xf>
    <xf numFmtId="17" fontId="3" fillId="0" borderId="4" xfId="0" applyNumberFormat="1" applyFont="1" applyFill="1" applyBorder="1" applyAlignment="1">
      <alignment horizontal="center"/>
    </xf>
    <xf numFmtId="15" fontId="3" fillId="2" borderId="4" xfId="0" applyNumberFormat="1" applyFont="1" applyFill="1" applyBorder="1" applyAlignment="1">
      <alignment horizontal="center"/>
    </xf>
    <xf numFmtId="15" fontId="3" fillId="2" borderId="5" xfId="0" applyNumberFormat="1" applyFont="1" applyFill="1" applyBorder="1" applyAlignment="1">
      <alignment horizontal="center"/>
    </xf>
    <xf numFmtId="17" fontId="3" fillId="2" borderId="4" xfId="0" applyNumberFormat="1" applyFont="1" applyFill="1" applyBorder="1" applyAlignment="1">
      <alignment horizontal="center"/>
    </xf>
    <xf numFmtId="17" fontId="3" fillId="2" borderId="5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9" fillId="3" borderId="6" xfId="0" applyFont="1" applyFill="1" applyBorder="1" applyAlignment="1">
      <alignment wrapText="1"/>
    </xf>
    <xf numFmtId="2" fontId="3" fillId="3" borderId="6" xfId="0" applyNumberFormat="1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20" fillId="0" borderId="2" xfId="0" applyFont="1" applyFill="1" applyBorder="1" applyAlignment="1">
      <alignment horizontal="center"/>
    </xf>
    <xf numFmtId="2" fontId="21" fillId="0" borderId="0" xfId="0" applyNumberFormat="1" applyFont="1" applyFill="1" applyAlignment="1">
      <alignment horizontal="right"/>
    </xf>
    <xf numFmtId="2" fontId="22" fillId="0" borderId="0" xfId="0" applyNumberFormat="1" applyFont="1" applyFill="1" applyAlignment="1">
      <alignment horizontal="right"/>
    </xf>
    <xf numFmtId="16" fontId="3" fillId="0" borderId="0" xfId="0" applyNumberFormat="1" applyFont="1" applyFill="1" applyAlignment="1">
      <alignment/>
    </xf>
    <xf numFmtId="0" fontId="3" fillId="0" borderId="5" xfId="0" applyFont="1" applyFill="1" applyBorder="1" applyAlignment="1">
      <alignment/>
    </xf>
    <xf numFmtId="17" fontId="3" fillId="0" borderId="5" xfId="0" applyNumberFormat="1" applyFont="1" applyFill="1" applyBorder="1" applyAlignment="1">
      <alignment horizontal="center"/>
    </xf>
    <xf numFmtId="15" fontId="3" fillId="0" borderId="5" xfId="0" applyNumberFormat="1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9" fillId="3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17" fontId="3" fillId="0" borderId="7" xfId="0" applyNumberFormat="1" applyFont="1" applyFill="1" applyBorder="1" applyAlignment="1">
      <alignment horizontal="center"/>
    </xf>
    <xf numFmtId="15" fontId="3" fillId="0" borderId="7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/>
    </xf>
    <xf numFmtId="2" fontId="14" fillId="2" borderId="2" xfId="0" applyNumberFormat="1" applyFont="1" applyFill="1" applyBorder="1" applyAlignment="1">
      <alignment horizontal="right"/>
    </xf>
    <xf numFmtId="2" fontId="9" fillId="2" borderId="2" xfId="0" applyNumberFormat="1" applyFont="1" applyFill="1" applyBorder="1" applyAlignment="1">
      <alignment horizontal="right"/>
    </xf>
    <xf numFmtId="2" fontId="10" fillId="2" borderId="2" xfId="0" applyNumberFormat="1" applyFont="1" applyFill="1" applyBorder="1" applyAlignment="1">
      <alignment horizontal="right"/>
    </xf>
    <xf numFmtId="2" fontId="11" fillId="2" borderId="2" xfId="0" applyNumberFormat="1" applyFont="1" applyFill="1" applyBorder="1" applyAlignment="1">
      <alignment horizontal="right"/>
    </xf>
    <xf numFmtId="2" fontId="12" fillId="2" borderId="2" xfId="0" applyNumberFormat="1" applyFont="1" applyFill="1" applyBorder="1" applyAlignment="1">
      <alignment horizontal="right"/>
    </xf>
    <xf numFmtId="2" fontId="13" fillId="2" borderId="2" xfId="0" applyNumberFormat="1" applyFont="1" applyFill="1" applyBorder="1" applyAlignment="1">
      <alignment horizontal="right"/>
    </xf>
    <xf numFmtId="2" fontId="16" fillId="2" borderId="2" xfId="0" applyNumberFormat="1" applyFont="1" applyFill="1" applyBorder="1" applyAlignment="1">
      <alignment horizontal="right"/>
    </xf>
    <xf numFmtId="2" fontId="14" fillId="2" borderId="2" xfId="0" applyNumberFormat="1" applyFont="1" applyFill="1" applyBorder="1" applyAlignment="1">
      <alignment/>
    </xf>
    <xf numFmtId="2" fontId="3" fillId="2" borderId="2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/>
    </xf>
    <xf numFmtId="2" fontId="9" fillId="2" borderId="2" xfId="0" applyNumberFormat="1" applyFont="1" applyFill="1" applyBorder="1" applyAlignment="1">
      <alignment/>
    </xf>
    <xf numFmtId="2" fontId="3" fillId="2" borderId="2" xfId="0" applyNumberFormat="1" applyFont="1" applyFill="1" applyBorder="1" applyAlignment="1">
      <alignment/>
    </xf>
    <xf numFmtId="2" fontId="17" fillId="2" borderId="2" xfId="0" applyNumberFormat="1" applyFont="1" applyFill="1" applyBorder="1" applyAlignment="1">
      <alignment/>
    </xf>
    <xf numFmtId="2" fontId="5" fillId="3" borderId="0" xfId="0" applyNumberFormat="1" applyFont="1" applyFill="1" applyAlignment="1">
      <alignment horizontal="right" wrapText="1"/>
    </xf>
    <xf numFmtId="2" fontId="2" fillId="3" borderId="0" xfId="0" applyNumberFormat="1" applyFont="1" applyFill="1" applyAlignment="1">
      <alignment horizontal="right"/>
    </xf>
    <xf numFmtId="2" fontId="6" fillId="3" borderId="0" xfId="0" applyNumberFormat="1" applyFont="1" applyFill="1" applyAlignment="1">
      <alignment horizontal="right" wrapText="1"/>
    </xf>
    <xf numFmtId="2" fontId="4" fillId="3" borderId="0" xfId="0" applyNumberFormat="1" applyFont="1" applyFill="1" applyAlignment="1">
      <alignment horizontal="right" wrapText="1"/>
    </xf>
    <xf numFmtId="2" fontId="7" fillId="3" borderId="0" xfId="0" applyNumberFormat="1" applyFont="1" applyFill="1" applyAlignment="1">
      <alignment horizontal="right"/>
    </xf>
    <xf numFmtId="2" fontId="8" fillId="3" borderId="0" xfId="0" applyNumberFormat="1" applyFont="1" applyFill="1" applyAlignment="1">
      <alignment horizontal="right"/>
    </xf>
    <xf numFmtId="0" fontId="2" fillId="3" borderId="0" xfId="0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20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Alignment="1">
      <alignment horizontal="left" wrapText="1"/>
    </xf>
    <xf numFmtId="2" fontId="23" fillId="2" borderId="2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2" fontId="5" fillId="0" borderId="0" xfId="0" applyNumberFormat="1" applyFont="1" applyFill="1" applyAlignment="1">
      <alignment/>
    </xf>
    <xf numFmtId="0" fontId="17" fillId="0" borderId="0" xfId="0" applyFont="1" applyFill="1" applyAlignment="1">
      <alignment horizontal="right"/>
    </xf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2"/>
  <sheetViews>
    <sheetView tabSelected="1" workbookViewId="0" topLeftCell="A1">
      <pane ySplit="5" topLeftCell="BM6" activePane="bottomLeft" state="frozen"/>
      <selection pane="topLeft" activeCell="A1" sqref="A1"/>
      <selection pane="bottomLeft" activeCell="M15" sqref="M15"/>
    </sheetView>
  </sheetViews>
  <sheetFormatPr defaultColWidth="9.140625" defaultRowHeight="12.75"/>
  <cols>
    <col min="1" max="1" width="7.140625" style="1" customWidth="1"/>
    <col min="2" max="2" width="25.00390625" style="1" bestFit="1" customWidth="1"/>
    <col min="3" max="3" width="8.57421875" style="29" customWidth="1"/>
    <col min="4" max="4" width="8.00390625" style="1" customWidth="1"/>
    <col min="5" max="5" width="9.00390625" style="1" customWidth="1"/>
    <col min="6" max="6" width="9.140625" style="14" customWidth="1"/>
    <col min="7" max="7" width="8.00390625" style="20" customWidth="1"/>
    <col min="8" max="8" width="7.28125" style="20" customWidth="1"/>
    <col min="9" max="9" width="8.00390625" style="20" bestFit="1" customWidth="1"/>
    <col min="10" max="10" width="9.140625" style="23" customWidth="1"/>
    <col min="11" max="16384" width="9.140625" style="1" customWidth="1"/>
  </cols>
  <sheetData>
    <row r="1" spans="1:10" ht="36" customHeight="1">
      <c r="A1" s="89" t="s">
        <v>62</v>
      </c>
      <c r="B1" s="90"/>
      <c r="C1" s="90"/>
      <c r="D1" s="90"/>
      <c r="E1" s="90"/>
      <c r="F1" s="90"/>
      <c r="G1" s="90"/>
      <c r="H1" s="90"/>
      <c r="I1" s="90"/>
      <c r="J1" s="91"/>
    </row>
    <row r="2" spans="1:10" ht="19.5" customHeight="1">
      <c r="A2" s="92" t="s">
        <v>107</v>
      </c>
      <c r="B2" s="93"/>
      <c r="C2" s="93"/>
      <c r="D2" s="93"/>
      <c r="E2" s="93"/>
      <c r="F2" s="93"/>
      <c r="G2" s="93"/>
      <c r="H2" s="93"/>
      <c r="I2" s="93"/>
      <c r="J2" s="94"/>
    </row>
    <row r="3" spans="1:10" ht="12">
      <c r="A3" s="2"/>
      <c r="B3" s="3"/>
      <c r="C3" s="28"/>
      <c r="D3" s="3"/>
      <c r="E3" s="4"/>
      <c r="F3" s="5"/>
      <c r="G3" s="3"/>
      <c r="H3" s="3"/>
      <c r="I3" s="46"/>
      <c r="J3" s="6"/>
    </row>
    <row r="4" spans="1:10" ht="12">
      <c r="A4" s="78"/>
      <c r="B4" s="78"/>
      <c r="C4" s="79"/>
      <c r="D4" s="78"/>
      <c r="E4" s="80"/>
      <c r="F4" s="81"/>
      <c r="G4" s="78"/>
      <c r="H4" s="78"/>
      <c r="I4" s="82"/>
      <c r="J4" s="83"/>
    </row>
    <row r="5" spans="1:10" ht="48" customHeight="1">
      <c r="A5" s="84" t="s">
        <v>94</v>
      </c>
      <c r="B5" s="84" t="s">
        <v>95</v>
      </c>
      <c r="C5" s="72" t="s">
        <v>93</v>
      </c>
      <c r="D5" s="73" t="s">
        <v>29</v>
      </c>
      <c r="E5" s="74" t="s">
        <v>97</v>
      </c>
      <c r="F5" s="75" t="s">
        <v>96</v>
      </c>
      <c r="G5" s="76" t="s">
        <v>12</v>
      </c>
      <c r="H5" s="77" t="s">
        <v>18</v>
      </c>
      <c r="I5" s="72" t="s">
        <v>101</v>
      </c>
      <c r="J5" s="72" t="s">
        <v>102</v>
      </c>
    </row>
    <row r="6" spans="1:10" ht="12">
      <c r="A6" s="7"/>
      <c r="B6" s="7"/>
      <c r="C6" s="11"/>
      <c r="D6" s="8"/>
      <c r="E6" s="27"/>
      <c r="F6" s="26"/>
      <c r="G6" s="9"/>
      <c r="H6" s="10"/>
      <c r="I6" s="47"/>
      <c r="J6" s="11"/>
    </row>
    <row r="7" spans="1:10" ht="12">
      <c r="A7" s="58" t="s">
        <v>0</v>
      </c>
      <c r="B7" s="58"/>
      <c r="C7" s="59"/>
      <c r="D7" s="60"/>
      <c r="E7" s="61"/>
      <c r="F7" s="62">
        <f>SUM(E8:E21)</f>
        <v>10299.79</v>
      </c>
      <c r="G7" s="63">
        <f>SUM(G8:G21)</f>
        <v>8174.01</v>
      </c>
      <c r="H7" s="64">
        <f>SUM(H8:H21)</f>
        <v>132.8</v>
      </c>
      <c r="I7" s="65"/>
      <c r="J7" s="59">
        <f>SUM(F7-G7+H7)</f>
        <v>2258.580000000001</v>
      </c>
    </row>
    <row r="8" spans="2:9" ht="12">
      <c r="B8" s="1" t="s">
        <v>1</v>
      </c>
      <c r="C8" s="29">
        <v>300</v>
      </c>
      <c r="D8" s="20">
        <v>0</v>
      </c>
      <c r="E8" s="14">
        <f>SUM(C8:D8)</f>
        <v>300</v>
      </c>
      <c r="G8" s="21">
        <v>1836.8</v>
      </c>
      <c r="H8" s="22">
        <v>0</v>
      </c>
      <c r="I8" s="23">
        <f aca="true" t="shared" si="0" ref="I8:I14">SUM(E8-G8+H8)</f>
        <v>-1536.8</v>
      </c>
    </row>
    <row r="9" spans="2:10" ht="12">
      <c r="B9" s="1" t="s">
        <v>105</v>
      </c>
      <c r="C9" s="29">
        <v>0</v>
      </c>
      <c r="D9" s="20">
        <v>500</v>
      </c>
      <c r="E9" s="14">
        <f aca="true" t="shared" si="1" ref="E9:E21">SUM(C9:D9)</f>
        <v>500</v>
      </c>
      <c r="F9" s="15"/>
      <c r="G9" s="21">
        <v>500</v>
      </c>
      <c r="H9" s="22">
        <v>0</v>
      </c>
      <c r="I9" s="23">
        <f t="shared" si="0"/>
        <v>0</v>
      </c>
      <c r="J9" s="18"/>
    </row>
    <row r="10" spans="2:10" ht="12">
      <c r="B10" s="1" t="s">
        <v>41</v>
      </c>
      <c r="C10" s="29">
        <v>0</v>
      </c>
      <c r="D10" s="20">
        <v>2.5</v>
      </c>
      <c r="E10" s="14">
        <f t="shared" si="1"/>
        <v>2.5</v>
      </c>
      <c r="F10" s="15"/>
      <c r="G10" s="21">
        <v>100</v>
      </c>
      <c r="H10" s="22">
        <v>97.5</v>
      </c>
      <c r="I10" s="23">
        <f t="shared" si="0"/>
        <v>0</v>
      </c>
      <c r="J10" s="18"/>
    </row>
    <row r="11" spans="2:10" ht="12">
      <c r="B11" s="1" t="s">
        <v>42</v>
      </c>
      <c r="C11" s="29">
        <v>0</v>
      </c>
      <c r="D11" s="20">
        <v>2500</v>
      </c>
      <c r="E11" s="14">
        <f t="shared" si="1"/>
        <v>2500</v>
      </c>
      <c r="F11" s="15"/>
      <c r="G11" s="21">
        <v>0</v>
      </c>
      <c r="H11" s="22">
        <v>0</v>
      </c>
      <c r="I11" s="23">
        <f t="shared" si="0"/>
        <v>2500</v>
      </c>
      <c r="J11" s="18"/>
    </row>
    <row r="12" spans="2:9" ht="12">
      <c r="B12" s="1" t="s">
        <v>43</v>
      </c>
      <c r="C12" s="29">
        <v>20.25</v>
      </c>
      <c r="D12" s="20">
        <v>0</v>
      </c>
      <c r="E12" s="14">
        <f t="shared" si="1"/>
        <v>20.25</v>
      </c>
      <c r="G12" s="21">
        <v>0</v>
      </c>
      <c r="H12" s="22">
        <v>20</v>
      </c>
      <c r="I12" s="23">
        <f t="shared" si="0"/>
        <v>40.25</v>
      </c>
    </row>
    <row r="13" spans="2:9" ht="12">
      <c r="B13" s="1" t="s">
        <v>2</v>
      </c>
      <c r="C13" s="29">
        <v>1000</v>
      </c>
      <c r="D13" s="20">
        <v>2500</v>
      </c>
      <c r="E13" s="14">
        <f t="shared" si="1"/>
        <v>3500</v>
      </c>
      <c r="G13" s="21">
        <v>3341.27</v>
      </c>
      <c r="H13" s="22">
        <v>0</v>
      </c>
      <c r="I13" s="23">
        <f t="shared" si="0"/>
        <v>158.73000000000002</v>
      </c>
    </row>
    <row r="14" spans="2:9" ht="12">
      <c r="B14" s="1" t="s">
        <v>3</v>
      </c>
      <c r="C14" s="29">
        <v>200</v>
      </c>
      <c r="D14" s="20">
        <v>0</v>
      </c>
      <c r="E14" s="14">
        <f t="shared" si="1"/>
        <v>200</v>
      </c>
      <c r="G14" s="21">
        <v>179.05</v>
      </c>
      <c r="H14" s="22">
        <v>0</v>
      </c>
      <c r="I14" s="23">
        <f t="shared" si="0"/>
        <v>20.94999999999999</v>
      </c>
    </row>
    <row r="15" spans="2:9" ht="12">
      <c r="B15" s="1" t="s">
        <v>4</v>
      </c>
      <c r="C15" s="29">
        <v>300</v>
      </c>
      <c r="D15" s="20">
        <v>50</v>
      </c>
      <c r="E15" s="14">
        <f t="shared" si="1"/>
        <v>350</v>
      </c>
      <c r="G15" s="21">
        <v>112.04</v>
      </c>
      <c r="H15" s="22">
        <v>15.3</v>
      </c>
      <c r="I15" s="23">
        <f aca="true" t="shared" si="2" ref="I15:I21">SUM(E15-G15+H15)</f>
        <v>253.26</v>
      </c>
    </row>
    <row r="16" spans="2:9" ht="12">
      <c r="B16" s="1" t="s">
        <v>98</v>
      </c>
      <c r="C16" s="29">
        <v>407.21</v>
      </c>
      <c r="D16" s="20">
        <v>40.04</v>
      </c>
      <c r="E16" s="14">
        <f t="shared" si="1"/>
        <v>447.25</v>
      </c>
      <c r="G16" s="21">
        <v>384.92</v>
      </c>
      <c r="H16" s="22">
        <v>0</v>
      </c>
      <c r="I16" s="23">
        <f t="shared" si="2"/>
        <v>62.329999999999984</v>
      </c>
    </row>
    <row r="17" spans="2:9" ht="12">
      <c r="B17" s="1" t="s">
        <v>5</v>
      </c>
      <c r="C17" s="29">
        <v>200</v>
      </c>
      <c r="D17" s="20">
        <v>-100</v>
      </c>
      <c r="E17" s="14">
        <f t="shared" si="1"/>
        <v>100</v>
      </c>
      <c r="G17" s="21">
        <v>65.15</v>
      </c>
      <c r="H17" s="22">
        <v>0</v>
      </c>
      <c r="I17" s="23">
        <f t="shared" si="2"/>
        <v>34.849999999999994</v>
      </c>
    </row>
    <row r="18" spans="2:9" ht="12">
      <c r="B18" s="1" t="s">
        <v>6</v>
      </c>
      <c r="C18" s="29">
        <v>500</v>
      </c>
      <c r="D18" s="20">
        <v>-400</v>
      </c>
      <c r="E18" s="14">
        <f t="shared" si="1"/>
        <v>100</v>
      </c>
      <c r="G18" s="21">
        <v>343.29</v>
      </c>
      <c r="H18" s="22">
        <v>0</v>
      </c>
      <c r="I18" s="23">
        <f t="shared" si="2"/>
        <v>-243.29000000000002</v>
      </c>
    </row>
    <row r="19" spans="2:9" ht="12">
      <c r="B19" s="1" t="s">
        <v>7</v>
      </c>
      <c r="C19" s="29">
        <v>500</v>
      </c>
      <c r="D19" s="20">
        <v>250</v>
      </c>
      <c r="E19" s="14">
        <f t="shared" si="1"/>
        <v>750</v>
      </c>
      <c r="G19" s="21">
        <v>706.6</v>
      </c>
      <c r="H19" s="22">
        <v>0</v>
      </c>
      <c r="I19" s="23">
        <f t="shared" si="2"/>
        <v>43.39999999999998</v>
      </c>
    </row>
    <row r="20" spans="2:9" ht="12">
      <c r="B20" s="1" t="s">
        <v>8</v>
      </c>
      <c r="C20" s="29">
        <v>529.79</v>
      </c>
      <c r="D20" s="20">
        <v>0</v>
      </c>
      <c r="E20" s="14">
        <f t="shared" si="1"/>
        <v>529.79</v>
      </c>
      <c r="G20" s="21">
        <v>305.71</v>
      </c>
      <c r="H20" s="22">
        <v>0</v>
      </c>
      <c r="I20" s="23">
        <f t="shared" si="2"/>
        <v>224.07999999999998</v>
      </c>
    </row>
    <row r="21" spans="2:10" ht="12">
      <c r="B21" s="1" t="s">
        <v>9</v>
      </c>
      <c r="C21" s="29">
        <v>1000</v>
      </c>
      <c r="D21" s="20">
        <v>0</v>
      </c>
      <c r="E21" s="14">
        <f t="shared" si="1"/>
        <v>1000</v>
      </c>
      <c r="F21" s="15"/>
      <c r="G21" s="21">
        <v>299.18</v>
      </c>
      <c r="H21" s="22">
        <v>0</v>
      </c>
      <c r="I21" s="23">
        <f t="shared" si="2"/>
        <v>700.8199999999999</v>
      </c>
      <c r="J21" s="18"/>
    </row>
    <row r="22" spans="4:10" ht="12">
      <c r="D22" s="20"/>
      <c r="E22" s="14"/>
      <c r="F22" s="15"/>
      <c r="G22" s="21"/>
      <c r="H22" s="22"/>
      <c r="I22" s="23"/>
      <c r="J22" s="18"/>
    </row>
    <row r="23" spans="1:10" ht="12">
      <c r="A23" s="58" t="s">
        <v>60</v>
      </c>
      <c r="B23" s="58"/>
      <c r="C23" s="59"/>
      <c r="D23" s="60"/>
      <c r="E23" s="61"/>
      <c r="F23" s="62">
        <f>SUM(E24:E24)</f>
        <v>10757.74</v>
      </c>
      <c r="G23" s="63">
        <f>SUM(G24:G24)</f>
        <v>10998.18</v>
      </c>
      <c r="H23" s="64">
        <f>SUM(H24:H24)</f>
        <v>0</v>
      </c>
      <c r="I23" s="65"/>
      <c r="J23" s="59">
        <f>SUM(F23-G23+H23)</f>
        <v>-240.4400000000005</v>
      </c>
    </row>
    <row r="24" spans="2:9" ht="12">
      <c r="B24" s="1" t="s">
        <v>13</v>
      </c>
      <c r="C24" s="29">
        <v>257.74</v>
      </c>
      <c r="D24" s="20">
        <v>10500</v>
      </c>
      <c r="E24" s="14">
        <f>SUM(C24:D24)</f>
        <v>10757.74</v>
      </c>
      <c r="G24" s="21">
        <v>10998.18</v>
      </c>
      <c r="H24" s="22">
        <v>0</v>
      </c>
      <c r="I24" s="23">
        <f>SUM(E24-G24+H24)</f>
        <v>-240.4400000000005</v>
      </c>
    </row>
    <row r="25" spans="4:9" ht="12">
      <c r="D25" s="20"/>
      <c r="E25" s="20"/>
      <c r="G25" s="21"/>
      <c r="H25" s="22"/>
      <c r="I25" s="22"/>
    </row>
    <row r="26" spans="1:10" ht="12">
      <c r="A26" s="58" t="s">
        <v>14</v>
      </c>
      <c r="B26" s="58"/>
      <c r="C26" s="66">
        <v>935</v>
      </c>
      <c r="D26" s="60">
        <v>0</v>
      </c>
      <c r="E26" s="67"/>
      <c r="F26" s="62">
        <f>SUM(C26+D26)</f>
        <v>935</v>
      </c>
      <c r="G26" s="63">
        <v>70</v>
      </c>
      <c r="H26" s="64">
        <v>0</v>
      </c>
      <c r="I26" s="65"/>
      <c r="J26" s="59">
        <f>SUM(F26-G26+H26)</f>
        <v>865</v>
      </c>
    </row>
    <row r="27" spans="4:9" ht="12">
      <c r="D27" s="20"/>
      <c r="E27" s="20"/>
      <c r="G27" s="21"/>
      <c r="H27" s="22"/>
      <c r="I27" s="22"/>
    </row>
    <row r="28" spans="1:10" ht="12">
      <c r="A28" s="58" t="s">
        <v>33</v>
      </c>
      <c r="B28" s="58"/>
      <c r="C28" s="66">
        <v>0</v>
      </c>
      <c r="D28" s="60">
        <v>0</v>
      </c>
      <c r="E28" s="67"/>
      <c r="F28" s="62">
        <f>SUM(C28+D28)</f>
        <v>0</v>
      </c>
      <c r="G28" s="63">
        <v>0</v>
      </c>
      <c r="H28" s="64">
        <v>0</v>
      </c>
      <c r="I28" s="65"/>
      <c r="J28" s="59">
        <f>SUM(F28-G28+H28)</f>
        <v>0</v>
      </c>
    </row>
    <row r="29" spans="4:10" ht="12">
      <c r="D29" s="20"/>
      <c r="E29" s="20"/>
      <c r="G29" s="21"/>
      <c r="H29" s="22"/>
      <c r="I29" s="22"/>
      <c r="J29" s="18"/>
    </row>
    <row r="30" spans="1:10" ht="12">
      <c r="A30" s="58" t="s">
        <v>37</v>
      </c>
      <c r="B30" s="68"/>
      <c r="C30" s="59">
        <v>871.27</v>
      </c>
      <c r="D30" s="60">
        <v>0</v>
      </c>
      <c r="E30" s="67"/>
      <c r="F30" s="62">
        <f>SUM(C30+D30)</f>
        <v>871.27</v>
      </c>
      <c r="G30" s="63">
        <v>871.27</v>
      </c>
      <c r="H30" s="64">
        <v>0</v>
      </c>
      <c r="I30" s="65"/>
      <c r="J30" s="59">
        <f>SUM(F30-G30+H30)</f>
        <v>0</v>
      </c>
    </row>
    <row r="31" spans="4:9" ht="12">
      <c r="D31" s="20"/>
      <c r="E31" s="20"/>
      <c r="F31" s="1"/>
      <c r="G31" s="21"/>
      <c r="H31" s="22"/>
      <c r="I31" s="22"/>
    </row>
    <row r="32" spans="1:10" ht="12">
      <c r="A32" s="58" t="s">
        <v>36</v>
      </c>
      <c r="B32" s="58"/>
      <c r="C32" s="66">
        <v>0</v>
      </c>
      <c r="D32" s="60">
        <v>0</v>
      </c>
      <c r="E32" s="67"/>
      <c r="F32" s="62">
        <f>SUM(C32+D32)</f>
        <v>0</v>
      </c>
      <c r="G32" s="63">
        <v>0</v>
      </c>
      <c r="H32" s="64">
        <v>0</v>
      </c>
      <c r="I32" s="65"/>
      <c r="J32" s="59">
        <f>SUM(F32-G32+H32)</f>
        <v>0</v>
      </c>
    </row>
    <row r="33" spans="1:10" ht="12">
      <c r="A33" s="12"/>
      <c r="B33" s="12"/>
      <c r="C33" s="30"/>
      <c r="D33" s="13"/>
      <c r="E33" s="20"/>
      <c r="F33" s="15"/>
      <c r="G33" s="16"/>
      <c r="H33" s="17"/>
      <c r="I33" s="22"/>
      <c r="J33" s="18"/>
    </row>
    <row r="34" spans="1:10" ht="12">
      <c r="A34" s="58" t="s">
        <v>21</v>
      </c>
      <c r="B34" s="58"/>
      <c r="C34" s="66">
        <v>0</v>
      </c>
      <c r="D34" s="60">
        <v>0</v>
      </c>
      <c r="E34" s="67"/>
      <c r="F34" s="62">
        <f>SUM(C34+D34)</f>
        <v>0</v>
      </c>
      <c r="G34" s="63">
        <v>0</v>
      </c>
      <c r="H34" s="64">
        <v>0</v>
      </c>
      <c r="I34" s="65"/>
      <c r="J34" s="59">
        <f>SUM(F34-G34+H34)</f>
        <v>0</v>
      </c>
    </row>
    <row r="35" spans="1:10" ht="12">
      <c r="A35" s="12"/>
      <c r="B35" s="12"/>
      <c r="C35" s="30"/>
      <c r="D35" s="13"/>
      <c r="E35" s="20"/>
      <c r="F35" s="15"/>
      <c r="G35" s="16"/>
      <c r="H35" s="17"/>
      <c r="I35" s="22"/>
      <c r="J35" s="18"/>
    </row>
    <row r="36" spans="1:10" ht="12">
      <c r="A36" s="58" t="s">
        <v>56</v>
      </c>
      <c r="B36" s="58"/>
      <c r="C36" s="66">
        <v>0</v>
      </c>
      <c r="D36" s="60">
        <v>0</v>
      </c>
      <c r="E36" s="67"/>
      <c r="F36" s="62">
        <f>SUM(C36+D36)</f>
        <v>0</v>
      </c>
      <c r="G36" s="63">
        <f>SUM(G37:G38)</f>
        <v>66.71000000000001</v>
      </c>
      <c r="H36" s="64">
        <f>SUM(H37:H38)</f>
        <v>66.71000000000001</v>
      </c>
      <c r="I36" s="65"/>
      <c r="J36" s="59">
        <f>SUM(F36-G36+H36)</f>
        <v>0</v>
      </c>
    </row>
    <row r="37" spans="1:10" ht="12">
      <c r="A37" s="12"/>
      <c r="B37" s="1" t="s">
        <v>58</v>
      </c>
      <c r="C37" s="30"/>
      <c r="D37" s="13"/>
      <c r="E37" s="20"/>
      <c r="F37" s="15"/>
      <c r="G37" s="21">
        <v>52.95</v>
      </c>
      <c r="H37" s="22">
        <v>52.95</v>
      </c>
      <c r="I37" s="22"/>
      <c r="J37" s="18"/>
    </row>
    <row r="38" spans="1:10" ht="12">
      <c r="A38" s="12"/>
      <c r="B38" s="1" t="s">
        <v>59</v>
      </c>
      <c r="C38" s="30"/>
      <c r="D38" s="13"/>
      <c r="E38" s="20"/>
      <c r="F38" s="15"/>
      <c r="G38" s="21">
        <v>13.76</v>
      </c>
      <c r="H38" s="22">
        <v>13.76</v>
      </c>
      <c r="I38" s="22"/>
      <c r="J38" s="18"/>
    </row>
    <row r="39" spans="1:10" ht="12">
      <c r="A39" s="12"/>
      <c r="C39" s="30"/>
      <c r="D39" s="13"/>
      <c r="E39" s="20"/>
      <c r="F39" s="15"/>
      <c r="G39" s="21"/>
      <c r="H39" s="22"/>
      <c r="I39" s="22"/>
      <c r="J39" s="18"/>
    </row>
    <row r="40" spans="1:10" ht="12">
      <c r="A40" s="58" t="s">
        <v>61</v>
      </c>
      <c r="B40" s="58"/>
      <c r="C40" s="66">
        <v>0</v>
      </c>
      <c r="D40" s="60">
        <v>0</v>
      </c>
      <c r="E40" s="67"/>
      <c r="F40" s="62">
        <f>SUM(C40+D40)</f>
        <v>0</v>
      </c>
      <c r="G40" s="63">
        <v>0</v>
      </c>
      <c r="H40" s="64">
        <v>0</v>
      </c>
      <c r="I40" s="65"/>
      <c r="J40" s="59">
        <f>SUM(F40-G40+H40)</f>
        <v>0</v>
      </c>
    </row>
    <row r="41" spans="4:9" ht="12">
      <c r="D41" s="20"/>
      <c r="E41" s="20"/>
      <c r="G41" s="21"/>
      <c r="H41" s="22"/>
      <c r="I41" s="22"/>
    </row>
    <row r="42" spans="1:10" ht="12">
      <c r="A42" s="58" t="s">
        <v>17</v>
      </c>
      <c r="B42" s="68"/>
      <c r="C42" s="66">
        <v>0</v>
      </c>
      <c r="D42" s="60">
        <v>0</v>
      </c>
      <c r="E42" s="67"/>
      <c r="F42" s="62">
        <f>SUM(C42+D42)</f>
        <v>0</v>
      </c>
      <c r="G42" s="63">
        <v>0</v>
      </c>
      <c r="H42" s="64">
        <v>0</v>
      </c>
      <c r="I42" s="65"/>
      <c r="J42" s="59">
        <f>SUM(F42-G42+H42)</f>
        <v>0</v>
      </c>
    </row>
    <row r="43" spans="4:9" ht="12">
      <c r="D43" s="20"/>
      <c r="E43" s="20"/>
      <c r="G43" s="21"/>
      <c r="H43" s="22"/>
      <c r="I43" s="22"/>
    </row>
    <row r="44" spans="1:10" ht="12">
      <c r="A44" s="58" t="s">
        <v>15</v>
      </c>
      <c r="B44" s="58"/>
      <c r="C44" s="66">
        <v>0</v>
      </c>
      <c r="D44" s="60">
        <v>0</v>
      </c>
      <c r="E44" s="67"/>
      <c r="F44" s="62">
        <f>SUM(C44+D44)</f>
        <v>0</v>
      </c>
      <c r="G44" s="63">
        <v>0</v>
      </c>
      <c r="H44" s="64">
        <v>0</v>
      </c>
      <c r="I44" s="65"/>
      <c r="J44" s="59">
        <f>SUM(F44-G44+H44)</f>
        <v>0</v>
      </c>
    </row>
    <row r="45" spans="4:9" ht="12">
      <c r="D45" s="20"/>
      <c r="E45" s="20"/>
      <c r="G45" s="21"/>
      <c r="H45" s="22"/>
      <c r="I45" s="22"/>
    </row>
    <row r="46" spans="1:10" ht="12">
      <c r="A46" s="58" t="s">
        <v>34</v>
      </c>
      <c r="B46" s="58"/>
      <c r="C46" s="66">
        <v>0</v>
      </c>
      <c r="D46" s="60">
        <v>0</v>
      </c>
      <c r="E46" s="67"/>
      <c r="F46" s="62">
        <v>0</v>
      </c>
      <c r="G46" s="63">
        <v>0</v>
      </c>
      <c r="H46" s="64">
        <v>0</v>
      </c>
      <c r="I46" s="65"/>
      <c r="J46" s="59">
        <f>SUM(F46-G46+H46)</f>
        <v>0</v>
      </c>
    </row>
    <row r="47" spans="4:10" ht="12">
      <c r="D47" s="20"/>
      <c r="E47" s="20"/>
      <c r="G47" s="21"/>
      <c r="H47" s="22"/>
      <c r="I47" s="22"/>
      <c r="J47" s="18"/>
    </row>
    <row r="48" spans="1:10" ht="12">
      <c r="A48" s="58" t="s">
        <v>35</v>
      </c>
      <c r="B48" s="58"/>
      <c r="C48" s="66"/>
      <c r="D48" s="69"/>
      <c r="E48" s="70"/>
      <c r="F48" s="62">
        <f>SUM(E49)</f>
        <v>-2863.99</v>
      </c>
      <c r="G48" s="63">
        <f>SUM(G49:G50)</f>
        <v>0</v>
      </c>
      <c r="H48" s="64">
        <f>SUM(H49:H50)</f>
        <v>810</v>
      </c>
      <c r="I48" s="65"/>
      <c r="J48" s="59">
        <f>SUM(F48-G48+H48)</f>
        <v>-2053.99</v>
      </c>
    </row>
    <row r="49" spans="1:10" ht="12">
      <c r="A49" s="12"/>
      <c r="B49" s="1" t="s">
        <v>63</v>
      </c>
      <c r="C49" s="29">
        <v>-2863.99</v>
      </c>
      <c r="D49" s="20">
        <v>0</v>
      </c>
      <c r="E49" s="14">
        <f>SUM(C49+D49)</f>
        <v>-2863.99</v>
      </c>
      <c r="G49" s="21">
        <v>0</v>
      </c>
      <c r="H49" s="22">
        <v>810</v>
      </c>
      <c r="I49" s="23">
        <f>SUM(E49-G49+H49)</f>
        <v>-2053.99</v>
      </c>
      <c r="J49" s="18"/>
    </row>
    <row r="50" spans="4:9" ht="12">
      <c r="D50" s="20"/>
      <c r="E50" s="20"/>
      <c r="G50" s="21"/>
      <c r="H50" s="22"/>
      <c r="I50" s="22"/>
    </row>
    <row r="51" spans="1:10" ht="12">
      <c r="A51" s="58" t="s">
        <v>57</v>
      </c>
      <c r="B51" s="58"/>
      <c r="C51" s="66">
        <v>101.18</v>
      </c>
      <c r="D51" s="60">
        <v>2000</v>
      </c>
      <c r="E51" s="67"/>
      <c r="F51" s="62">
        <f>SUM(C51+D51)</f>
        <v>2101.18</v>
      </c>
      <c r="G51" s="63">
        <v>0</v>
      </c>
      <c r="H51" s="64">
        <v>13.76</v>
      </c>
      <c r="I51" s="65"/>
      <c r="J51" s="59">
        <f>SUM(F51-G51+H51)</f>
        <v>2114.94</v>
      </c>
    </row>
    <row r="52" spans="1:10" ht="12">
      <c r="A52" s="12"/>
      <c r="B52" s="12"/>
      <c r="C52" s="30"/>
      <c r="D52" s="13"/>
      <c r="E52" s="20"/>
      <c r="F52" s="15"/>
      <c r="G52" s="16"/>
      <c r="H52" s="17"/>
      <c r="I52" s="22"/>
      <c r="J52" s="18"/>
    </row>
    <row r="53" spans="1:10" ht="12">
      <c r="A53" s="58" t="s">
        <v>88</v>
      </c>
      <c r="B53" s="58"/>
      <c r="C53" s="66">
        <v>700</v>
      </c>
      <c r="D53" s="60">
        <v>2045</v>
      </c>
      <c r="E53" s="67"/>
      <c r="F53" s="62">
        <f>SUM(C53+D53)</f>
        <v>2745</v>
      </c>
      <c r="G53" s="63">
        <v>82.1</v>
      </c>
      <c r="H53" s="64">
        <v>0</v>
      </c>
      <c r="I53" s="65"/>
      <c r="J53" s="59">
        <f>SUM(F53-G53+H53)</f>
        <v>2662.9</v>
      </c>
    </row>
    <row r="54" spans="1:10" ht="12">
      <c r="A54" s="12"/>
      <c r="B54" s="12"/>
      <c r="C54" s="30"/>
      <c r="D54" s="13"/>
      <c r="E54" s="20"/>
      <c r="F54" s="15"/>
      <c r="G54" s="16"/>
      <c r="H54" s="17"/>
      <c r="I54" s="22"/>
      <c r="J54" s="18"/>
    </row>
    <row r="55" spans="1:10" ht="12">
      <c r="A55" s="58" t="s">
        <v>19</v>
      </c>
      <c r="B55" s="58"/>
      <c r="C55" s="71"/>
      <c r="D55" s="67"/>
      <c r="E55" s="67"/>
      <c r="F55" s="62">
        <f>SUM(E56:E57)</f>
        <v>700</v>
      </c>
      <c r="G55" s="63">
        <f>SUM(G56:G57)</f>
        <v>560</v>
      </c>
      <c r="H55" s="64">
        <f>SUM(H56:H57)</f>
        <v>0</v>
      </c>
      <c r="I55" s="65"/>
      <c r="J55" s="59">
        <f>SUM(F55-G55+H55)</f>
        <v>140</v>
      </c>
    </row>
    <row r="56" spans="1:10" ht="12">
      <c r="A56" s="12"/>
      <c r="B56" s="1" t="s">
        <v>82</v>
      </c>
      <c r="C56" s="29">
        <v>50</v>
      </c>
      <c r="D56" s="20">
        <v>550</v>
      </c>
      <c r="E56" s="14">
        <f>SUM(C56:D56)</f>
        <v>600</v>
      </c>
      <c r="F56" s="15"/>
      <c r="G56" s="21">
        <v>560</v>
      </c>
      <c r="H56" s="22">
        <v>0</v>
      </c>
      <c r="I56" s="23">
        <f>SUM(E56-G56+H56)</f>
        <v>40</v>
      </c>
      <c r="J56" s="18"/>
    </row>
    <row r="57" spans="2:9" ht="12">
      <c r="B57" s="1" t="s">
        <v>83</v>
      </c>
      <c r="C57" s="29">
        <v>0</v>
      </c>
      <c r="D57" s="20">
        <v>100</v>
      </c>
      <c r="E57" s="14">
        <f>SUM(C57:D57)</f>
        <v>100</v>
      </c>
      <c r="G57" s="21">
        <v>0</v>
      </c>
      <c r="H57" s="22">
        <v>0</v>
      </c>
      <c r="I57" s="23">
        <f>SUM(E57-G57+H57)</f>
        <v>100</v>
      </c>
    </row>
    <row r="58" spans="4:9" ht="12">
      <c r="D58" s="20"/>
      <c r="E58" s="20"/>
      <c r="G58" s="21"/>
      <c r="H58" s="22"/>
      <c r="I58" s="22"/>
    </row>
    <row r="59" spans="1:10" ht="12">
      <c r="A59" s="58" t="s">
        <v>20</v>
      </c>
      <c r="B59" s="58"/>
      <c r="C59" s="66"/>
      <c r="D59" s="60"/>
      <c r="E59" s="67"/>
      <c r="F59" s="62">
        <f>SUM(E60:E62)</f>
        <v>9</v>
      </c>
      <c r="G59" s="63">
        <f>SUM(G60:G62)</f>
        <v>1351.08</v>
      </c>
      <c r="H59" s="64">
        <f>SUM(H60:H62)</f>
        <v>773.4</v>
      </c>
      <c r="I59" s="65"/>
      <c r="J59" s="59">
        <f>SUM(F59-G59+H59)</f>
        <v>-568.68</v>
      </c>
    </row>
    <row r="60" spans="2:9" ht="12">
      <c r="B60" s="1" t="s">
        <v>44</v>
      </c>
      <c r="C60" s="29">
        <v>0</v>
      </c>
      <c r="D60" s="20">
        <v>-670</v>
      </c>
      <c r="E60" s="14">
        <f>SUM(C60:D60)</f>
        <v>-670</v>
      </c>
      <c r="F60" s="15"/>
      <c r="G60" s="21">
        <v>0</v>
      </c>
      <c r="H60" s="22">
        <v>773.4</v>
      </c>
      <c r="I60" s="23">
        <f>SUM(E60-G60+H60)</f>
        <v>103.39999999999998</v>
      </c>
    </row>
    <row r="61" spans="2:9" ht="12">
      <c r="B61" s="1" t="s">
        <v>86</v>
      </c>
      <c r="C61" s="29">
        <v>0</v>
      </c>
      <c r="D61" s="20">
        <v>490</v>
      </c>
      <c r="E61" s="14">
        <f>SUM(C61:D61)</f>
        <v>490</v>
      </c>
      <c r="F61" s="15"/>
      <c r="G61" s="21">
        <v>1159</v>
      </c>
      <c r="H61" s="22">
        <v>0</v>
      </c>
      <c r="I61" s="23">
        <f>SUM(E61-G61+H61)</f>
        <v>-669</v>
      </c>
    </row>
    <row r="62" spans="2:9" ht="12">
      <c r="B62" s="1" t="s">
        <v>85</v>
      </c>
      <c r="C62" s="29">
        <v>23.04</v>
      </c>
      <c r="D62" s="20">
        <v>165.96</v>
      </c>
      <c r="E62" s="14">
        <f>SUM(C62:D62)</f>
        <v>189</v>
      </c>
      <c r="F62" s="15"/>
      <c r="G62" s="21">
        <v>192.08</v>
      </c>
      <c r="H62" s="22">
        <v>0</v>
      </c>
      <c r="I62" s="23">
        <f>SUM(E62-G62+H62)</f>
        <v>-3.0800000000000125</v>
      </c>
    </row>
    <row r="63" spans="4:9" ht="12">
      <c r="D63" s="20"/>
      <c r="E63" s="20"/>
      <c r="H63" s="14"/>
      <c r="I63" s="14"/>
    </row>
    <row r="64" spans="1:10" ht="12">
      <c r="A64" s="58" t="s">
        <v>99</v>
      </c>
      <c r="B64" s="58"/>
      <c r="C64" s="59"/>
      <c r="D64" s="60"/>
      <c r="E64" s="67"/>
      <c r="F64" s="62">
        <f>SUM(E65:E72)</f>
        <v>1300</v>
      </c>
      <c r="G64" s="63">
        <f>SUM(G65:G72)</f>
        <v>2768.85</v>
      </c>
      <c r="H64" s="64">
        <f>SUM(H65:H72)</f>
        <v>1521</v>
      </c>
      <c r="I64" s="65"/>
      <c r="J64" s="59">
        <f>SUM(F64-G64+H64)</f>
        <v>52.15000000000009</v>
      </c>
    </row>
    <row r="65" spans="2:9" ht="12">
      <c r="B65" s="1" t="s">
        <v>80</v>
      </c>
      <c r="C65" s="29">
        <v>50</v>
      </c>
      <c r="D65" s="20">
        <v>450</v>
      </c>
      <c r="E65" s="14">
        <f aca="true" t="shared" si="3" ref="E65:E72">SUM(C65:D65)</f>
        <v>500</v>
      </c>
      <c r="F65" s="15"/>
      <c r="G65" s="21">
        <v>341.69</v>
      </c>
      <c r="H65" s="22">
        <v>0</v>
      </c>
      <c r="I65" s="23">
        <f aca="true" t="shared" si="4" ref="I65:I72">SUM(E65-G65+H65)</f>
        <v>158.31</v>
      </c>
    </row>
    <row r="66" spans="2:9" ht="12">
      <c r="B66" s="1" t="s">
        <v>10</v>
      </c>
      <c r="C66" s="29">
        <v>300</v>
      </c>
      <c r="D66" s="20">
        <v>200</v>
      </c>
      <c r="E66" s="14">
        <f t="shared" si="3"/>
        <v>500</v>
      </c>
      <c r="F66" s="15"/>
      <c r="G66" s="21">
        <v>652.35</v>
      </c>
      <c r="H66" s="22">
        <v>0</v>
      </c>
      <c r="I66" s="23">
        <f t="shared" si="4"/>
        <v>-152.35000000000002</v>
      </c>
    </row>
    <row r="67" spans="2:9" ht="12">
      <c r="B67" s="1" t="s">
        <v>11</v>
      </c>
      <c r="C67" s="29">
        <v>315.84</v>
      </c>
      <c r="D67" s="20">
        <v>464.16</v>
      </c>
      <c r="E67" s="14">
        <f t="shared" si="3"/>
        <v>780</v>
      </c>
      <c r="F67" s="15"/>
      <c r="G67" s="21">
        <v>619.05</v>
      </c>
      <c r="H67" s="22">
        <v>0</v>
      </c>
      <c r="I67" s="23">
        <f t="shared" si="4"/>
        <v>160.95000000000005</v>
      </c>
    </row>
    <row r="68" spans="2:9" ht="12">
      <c r="B68" s="1" t="s">
        <v>44</v>
      </c>
      <c r="C68" s="29">
        <v>0</v>
      </c>
      <c r="D68" s="20">
        <v>-1600</v>
      </c>
      <c r="E68" s="14">
        <f t="shared" si="3"/>
        <v>-1600</v>
      </c>
      <c r="F68" s="15"/>
      <c r="G68" s="21">
        <v>0</v>
      </c>
      <c r="H68" s="22">
        <v>1521</v>
      </c>
      <c r="I68" s="23">
        <f t="shared" si="4"/>
        <v>-79</v>
      </c>
    </row>
    <row r="69" spans="2:9" ht="12">
      <c r="B69" s="1" t="s">
        <v>55</v>
      </c>
      <c r="C69" s="29">
        <v>300</v>
      </c>
      <c r="D69" s="20">
        <v>30</v>
      </c>
      <c r="E69" s="14">
        <f t="shared" si="3"/>
        <v>330</v>
      </c>
      <c r="F69" s="15"/>
      <c r="G69" s="21">
        <v>431.88</v>
      </c>
      <c r="H69" s="22">
        <v>0</v>
      </c>
      <c r="I69" s="23">
        <f t="shared" si="4"/>
        <v>-101.88</v>
      </c>
    </row>
    <row r="70" spans="2:9" ht="12">
      <c r="B70" s="1" t="s">
        <v>22</v>
      </c>
      <c r="C70" s="29">
        <v>300</v>
      </c>
      <c r="D70" s="20">
        <v>200</v>
      </c>
      <c r="E70" s="14">
        <f t="shared" si="3"/>
        <v>500</v>
      </c>
      <c r="F70" s="15"/>
      <c r="G70" s="21">
        <v>464.2</v>
      </c>
      <c r="H70" s="22">
        <v>0</v>
      </c>
      <c r="I70" s="23">
        <f t="shared" si="4"/>
        <v>35.80000000000001</v>
      </c>
    </row>
    <row r="71" spans="2:9" ht="12">
      <c r="B71" s="1" t="s">
        <v>90</v>
      </c>
      <c r="C71" s="29">
        <v>200</v>
      </c>
      <c r="D71" s="20">
        <v>0</v>
      </c>
      <c r="E71" s="14">
        <f t="shared" si="3"/>
        <v>200</v>
      </c>
      <c r="F71" s="15"/>
      <c r="G71" s="21">
        <v>192.24</v>
      </c>
      <c r="H71" s="22">
        <v>0</v>
      </c>
      <c r="I71" s="23">
        <f t="shared" si="4"/>
        <v>7.759999999999991</v>
      </c>
    </row>
    <row r="72" spans="2:9" ht="12">
      <c r="B72" s="1" t="s">
        <v>85</v>
      </c>
      <c r="C72" s="29">
        <v>200</v>
      </c>
      <c r="D72" s="20">
        <v>-110</v>
      </c>
      <c r="E72" s="14">
        <f t="shared" si="3"/>
        <v>90</v>
      </c>
      <c r="F72" s="15"/>
      <c r="G72" s="21">
        <v>67.44</v>
      </c>
      <c r="H72" s="22">
        <v>0</v>
      </c>
      <c r="I72" s="23">
        <f t="shared" si="4"/>
        <v>22.560000000000002</v>
      </c>
    </row>
    <row r="73" spans="4:9" ht="12">
      <c r="D73" s="20"/>
      <c r="E73" s="20"/>
      <c r="G73" s="21"/>
      <c r="H73" s="22"/>
      <c r="I73" s="22"/>
    </row>
    <row r="74" spans="1:10" ht="12">
      <c r="A74" s="58" t="s">
        <v>38</v>
      </c>
      <c r="B74" s="68"/>
      <c r="C74" s="59"/>
      <c r="D74" s="60"/>
      <c r="E74" s="67"/>
      <c r="F74" s="62">
        <f>SUM(E75:E76)</f>
        <v>2700</v>
      </c>
      <c r="G74" s="63">
        <f>SUM(G75:G76)</f>
        <v>6578.82</v>
      </c>
      <c r="H74" s="64">
        <f>SUM(H75:H76)</f>
        <v>4299.54</v>
      </c>
      <c r="I74" s="65"/>
      <c r="J74" s="59">
        <f>SUM(F74-G74+H74)</f>
        <v>420.72000000000025</v>
      </c>
    </row>
    <row r="75" spans="1:10" ht="12">
      <c r="A75" s="12"/>
      <c r="B75" s="1" t="s">
        <v>26</v>
      </c>
      <c r="C75" s="29">
        <v>800</v>
      </c>
      <c r="D75" s="20">
        <v>1200</v>
      </c>
      <c r="E75" s="14">
        <f>SUM(C75:D75)</f>
        <v>2000</v>
      </c>
      <c r="F75" s="15"/>
      <c r="G75" s="21">
        <v>5933.82</v>
      </c>
      <c r="H75" s="22">
        <v>4299.54</v>
      </c>
      <c r="I75" s="23">
        <f>SUM(E75-G75+H75)</f>
        <v>365.72000000000025</v>
      </c>
      <c r="J75" s="18"/>
    </row>
    <row r="76" spans="1:9" ht="12">
      <c r="A76" s="12"/>
      <c r="B76" s="1" t="s">
        <v>89</v>
      </c>
      <c r="C76" s="29">
        <v>44.75</v>
      </c>
      <c r="D76" s="20">
        <v>655.25</v>
      </c>
      <c r="E76" s="14">
        <f>SUM(C76:D76)</f>
        <v>700</v>
      </c>
      <c r="F76" s="15"/>
      <c r="G76" s="21">
        <v>645</v>
      </c>
      <c r="H76" s="22">
        <v>0</v>
      </c>
      <c r="I76" s="23">
        <f>SUM(E76-G76+H76)</f>
        <v>55</v>
      </c>
    </row>
    <row r="77" spans="1:9" ht="12">
      <c r="A77" s="12"/>
      <c r="D77" s="20"/>
      <c r="E77" s="20"/>
      <c r="G77" s="21"/>
      <c r="H77" s="22"/>
      <c r="I77" s="22"/>
    </row>
    <row r="78" spans="1:10" ht="12">
      <c r="A78" s="58" t="s">
        <v>66</v>
      </c>
      <c r="B78" s="58"/>
      <c r="C78" s="59"/>
      <c r="D78" s="60"/>
      <c r="E78" s="67"/>
      <c r="F78" s="62">
        <f>SUM(E79:E82)</f>
        <v>3001.1</v>
      </c>
      <c r="G78" s="63">
        <f>SUM(G79:G82)</f>
        <v>2797.54</v>
      </c>
      <c r="H78" s="64">
        <f>SUM(H79:H82)</f>
        <v>85.78999999999999</v>
      </c>
      <c r="I78" s="65"/>
      <c r="J78" s="59">
        <f>SUM(F78-G78+H78)</f>
        <v>289.3499999999999</v>
      </c>
    </row>
    <row r="79" spans="2:9" ht="12">
      <c r="B79" s="1" t="s">
        <v>23</v>
      </c>
      <c r="C79" s="29">
        <v>0</v>
      </c>
      <c r="D79" s="20">
        <v>500</v>
      </c>
      <c r="E79" s="14">
        <f>SUM(C79:D79)</f>
        <v>500</v>
      </c>
      <c r="F79" s="15"/>
      <c r="G79" s="21">
        <v>35.27</v>
      </c>
      <c r="H79" s="22">
        <v>0</v>
      </c>
      <c r="I79" s="23">
        <f>SUM(E79-G79+H79)</f>
        <v>464.73</v>
      </c>
    </row>
    <row r="80" spans="2:9" ht="12">
      <c r="B80" s="1" t="s">
        <v>24</v>
      </c>
      <c r="C80" s="29">
        <v>0</v>
      </c>
      <c r="D80" s="20">
        <v>500</v>
      </c>
      <c r="E80" s="14">
        <f>SUM(C80:D80)</f>
        <v>500</v>
      </c>
      <c r="F80" s="15"/>
      <c r="G80" s="21">
        <v>108.73</v>
      </c>
      <c r="H80" s="22">
        <v>75</v>
      </c>
      <c r="I80" s="23">
        <f>SUM(E80-G80+H80)</f>
        <v>466.27</v>
      </c>
    </row>
    <row r="81" spans="2:9" ht="12">
      <c r="B81" s="1" t="s">
        <v>2</v>
      </c>
      <c r="C81" s="29">
        <v>0</v>
      </c>
      <c r="D81" s="20">
        <v>0</v>
      </c>
      <c r="E81" s="14">
        <v>0</v>
      </c>
      <c r="F81" s="15"/>
      <c r="G81" s="21">
        <v>873.25</v>
      </c>
      <c r="H81" s="22">
        <v>0</v>
      </c>
      <c r="I81" s="23">
        <f>SUM(E81-G81+H81)</f>
        <v>-873.25</v>
      </c>
    </row>
    <row r="82" spans="2:9" ht="12">
      <c r="B82" s="1" t="s">
        <v>55</v>
      </c>
      <c r="C82" s="29">
        <v>1.1</v>
      </c>
      <c r="D82" s="20">
        <v>2000</v>
      </c>
      <c r="E82" s="14">
        <f>SUM(C82:D82)</f>
        <v>2001.1</v>
      </c>
      <c r="F82" s="15"/>
      <c r="G82" s="21">
        <v>1780.29</v>
      </c>
      <c r="H82" s="22">
        <v>10.79</v>
      </c>
      <c r="I82" s="23">
        <f>SUM(E82-G82+H82)</f>
        <v>231.59999999999994</v>
      </c>
    </row>
    <row r="83" spans="2:10" ht="12">
      <c r="B83" s="12"/>
      <c r="C83" s="30"/>
      <c r="D83" s="13"/>
      <c r="E83" s="20"/>
      <c r="G83" s="16"/>
      <c r="H83" s="17"/>
      <c r="I83" s="22"/>
      <c r="J83" s="18"/>
    </row>
    <row r="84" spans="1:10" ht="12">
      <c r="A84" s="58" t="s">
        <v>28</v>
      </c>
      <c r="B84" s="58"/>
      <c r="C84" s="59"/>
      <c r="D84" s="60"/>
      <c r="E84" s="67"/>
      <c r="F84" s="62">
        <f>SUM(E85:E94)</f>
        <v>5665.48</v>
      </c>
      <c r="G84" s="63">
        <f>SUM(G85:G94)</f>
        <v>17648.35</v>
      </c>
      <c r="H84" s="64">
        <f>SUM(H85:H94)</f>
        <v>5877.030000000001</v>
      </c>
      <c r="I84" s="65"/>
      <c r="J84" s="59">
        <f>SUM(F84-G84+H84)</f>
        <v>-6105.839999999998</v>
      </c>
    </row>
    <row r="85" spans="2:9" ht="12">
      <c r="B85" s="1" t="s">
        <v>10</v>
      </c>
      <c r="C85" s="29">
        <v>0</v>
      </c>
      <c r="D85" s="20">
        <v>360</v>
      </c>
      <c r="E85" s="14">
        <f aca="true" t="shared" si="5" ref="E85:E92">SUM(C85:D85)</f>
        <v>360</v>
      </c>
      <c r="F85" s="15"/>
      <c r="G85" s="21">
        <v>504.74</v>
      </c>
      <c r="H85" s="22">
        <v>7.32</v>
      </c>
      <c r="I85" s="23">
        <f aca="true" t="shared" si="6" ref="I85:I92">SUM(E85-G85+H85)</f>
        <v>-137.42000000000002</v>
      </c>
    </row>
    <row r="86" spans="2:9" ht="12">
      <c r="B86" s="1" t="s">
        <v>64</v>
      </c>
      <c r="C86" s="29">
        <v>100</v>
      </c>
      <c r="D86" s="20">
        <v>1000</v>
      </c>
      <c r="E86" s="14">
        <f>SUM(C86:D86)</f>
        <v>1100</v>
      </c>
      <c r="F86" s="15"/>
      <c r="G86" s="21">
        <v>506</v>
      </c>
      <c r="H86" s="22">
        <v>0</v>
      </c>
      <c r="I86" s="23">
        <f>SUM(E86-G86+H86)</f>
        <v>594</v>
      </c>
    </row>
    <row r="87" spans="2:9" ht="12">
      <c r="B87" s="1" t="s">
        <v>24</v>
      </c>
      <c r="C87" s="29">
        <v>17.95</v>
      </c>
      <c r="D87" s="20">
        <v>182.05</v>
      </c>
      <c r="E87" s="14">
        <f t="shared" si="5"/>
        <v>200</v>
      </c>
      <c r="F87" s="15"/>
      <c r="G87" s="21">
        <v>640.05</v>
      </c>
      <c r="H87" s="22">
        <v>1246.15</v>
      </c>
      <c r="I87" s="23">
        <f t="shared" si="6"/>
        <v>806.1000000000001</v>
      </c>
    </row>
    <row r="88" spans="2:9" ht="12">
      <c r="B88" s="1" t="s">
        <v>55</v>
      </c>
      <c r="C88" s="29">
        <v>0</v>
      </c>
      <c r="D88" s="20">
        <v>5205.48</v>
      </c>
      <c r="E88" s="14">
        <f t="shared" si="5"/>
        <v>5205.48</v>
      </c>
      <c r="F88" s="15"/>
      <c r="G88" s="21">
        <v>10233.73</v>
      </c>
      <c r="H88" s="22">
        <v>0</v>
      </c>
      <c r="I88" s="23">
        <f t="shared" si="6"/>
        <v>-5028.25</v>
      </c>
    </row>
    <row r="89" spans="2:9" ht="12">
      <c r="B89" s="1" t="s">
        <v>79</v>
      </c>
      <c r="C89" s="29">
        <v>100</v>
      </c>
      <c r="D89" s="20">
        <v>500</v>
      </c>
      <c r="E89" s="14">
        <f>SUM(C89:D89)</f>
        <v>600</v>
      </c>
      <c r="F89" s="15"/>
      <c r="G89" s="21">
        <v>487.68</v>
      </c>
      <c r="H89" s="22">
        <v>0</v>
      </c>
      <c r="I89" s="23">
        <f>SUM(E89-G89+H89)</f>
        <v>112.32</v>
      </c>
    </row>
    <row r="90" spans="2:9" ht="12">
      <c r="B90" s="1" t="s">
        <v>67</v>
      </c>
      <c r="C90" s="29">
        <v>150</v>
      </c>
      <c r="D90" s="20">
        <v>1850</v>
      </c>
      <c r="E90" s="14">
        <f>SUM(C90:D90)</f>
        <v>2000</v>
      </c>
      <c r="F90" s="15"/>
      <c r="G90" s="21">
        <v>3919.19</v>
      </c>
      <c r="H90" s="22">
        <v>0</v>
      </c>
      <c r="I90" s="23">
        <f>SUM(E90-G90+H90)</f>
        <v>-1919.19</v>
      </c>
    </row>
    <row r="91" spans="2:9" ht="12">
      <c r="B91" s="1" t="s">
        <v>22</v>
      </c>
      <c r="C91" s="29">
        <v>0</v>
      </c>
      <c r="D91" s="20">
        <v>0</v>
      </c>
      <c r="E91" s="14">
        <f t="shared" si="5"/>
        <v>0</v>
      </c>
      <c r="F91" s="15"/>
      <c r="G91" s="21">
        <v>0</v>
      </c>
      <c r="H91" s="22">
        <v>0</v>
      </c>
      <c r="I91" s="23">
        <f t="shared" si="6"/>
        <v>0</v>
      </c>
    </row>
    <row r="92" spans="2:9" ht="12">
      <c r="B92" s="1" t="s">
        <v>91</v>
      </c>
      <c r="C92" s="29">
        <v>0</v>
      </c>
      <c r="D92" s="20">
        <v>-5000</v>
      </c>
      <c r="E92" s="14">
        <f t="shared" si="5"/>
        <v>-5000</v>
      </c>
      <c r="F92" s="15"/>
      <c r="G92" s="21">
        <v>0</v>
      </c>
      <c r="H92" s="22">
        <v>4623.56</v>
      </c>
      <c r="I92" s="23">
        <f t="shared" si="6"/>
        <v>-376.4399999999996</v>
      </c>
    </row>
    <row r="93" spans="2:9" ht="12">
      <c r="B93" s="1" t="s">
        <v>90</v>
      </c>
      <c r="C93" s="29">
        <v>0</v>
      </c>
      <c r="D93" s="20">
        <v>450</v>
      </c>
      <c r="E93" s="14">
        <f>SUM(C93:D93)</f>
        <v>450</v>
      </c>
      <c r="F93" s="15"/>
      <c r="G93" s="21">
        <v>766.75</v>
      </c>
      <c r="H93" s="22">
        <v>0</v>
      </c>
      <c r="I93" s="23">
        <f>SUM(E93-G93+H93)</f>
        <v>-316.75</v>
      </c>
    </row>
    <row r="94" spans="2:9" ht="12">
      <c r="B94" s="1" t="s">
        <v>85</v>
      </c>
      <c r="C94" s="29">
        <v>0</v>
      </c>
      <c r="D94" s="20">
        <v>750</v>
      </c>
      <c r="E94" s="14">
        <f>SUM(C94:D94)</f>
        <v>750</v>
      </c>
      <c r="F94" s="15"/>
      <c r="G94" s="21">
        <v>590.21</v>
      </c>
      <c r="H94" s="22">
        <v>0</v>
      </c>
      <c r="I94" s="23">
        <f>SUM(E94-G94+H94)</f>
        <v>159.78999999999996</v>
      </c>
    </row>
    <row r="95" spans="4:9" ht="12">
      <c r="D95" s="20"/>
      <c r="E95" s="20"/>
      <c r="G95" s="21"/>
      <c r="H95" s="22"/>
      <c r="I95" s="22"/>
    </row>
    <row r="96" spans="1:10" ht="12">
      <c r="A96" s="58" t="s">
        <v>100</v>
      </c>
      <c r="B96" s="68"/>
      <c r="C96" s="66"/>
      <c r="D96" s="60"/>
      <c r="E96" s="67"/>
      <c r="F96" s="62">
        <f>SUM(E97:E102)</f>
        <v>2507.9</v>
      </c>
      <c r="G96" s="63">
        <f>SUM(G97:G102)</f>
        <v>1825.3700000000001</v>
      </c>
      <c r="H96" s="64">
        <f>SUM(H97:H102)</f>
        <v>500</v>
      </c>
      <c r="I96" s="65"/>
      <c r="J96" s="59">
        <f>SUM(F96-G96+H96)</f>
        <v>1182.53</v>
      </c>
    </row>
    <row r="97" spans="1:10" ht="12">
      <c r="A97" s="12"/>
      <c r="B97" s="1" t="s">
        <v>87</v>
      </c>
      <c r="C97" s="29">
        <v>0</v>
      </c>
      <c r="D97" s="20">
        <v>0</v>
      </c>
      <c r="E97" s="14">
        <f aca="true" t="shared" si="7" ref="E97:E102">SUM(C97:D97)</f>
        <v>0</v>
      </c>
      <c r="F97" s="15"/>
      <c r="G97" s="21">
        <v>0</v>
      </c>
      <c r="H97" s="22">
        <v>500</v>
      </c>
      <c r="I97" s="23">
        <f aca="true" t="shared" si="8" ref="I97:I102">SUM(E97-G97+H97)</f>
        <v>500</v>
      </c>
      <c r="J97" s="18"/>
    </row>
    <row r="98" spans="1:10" ht="12">
      <c r="A98" s="12"/>
      <c r="B98" s="1" t="s">
        <v>30</v>
      </c>
      <c r="C98" s="29">
        <v>476.5</v>
      </c>
      <c r="D98" s="20">
        <v>0</v>
      </c>
      <c r="E98" s="14">
        <f t="shared" si="7"/>
        <v>476.5</v>
      </c>
      <c r="F98" s="15"/>
      <c r="G98" s="21">
        <v>413.68</v>
      </c>
      <c r="H98" s="22">
        <v>0</v>
      </c>
      <c r="I98" s="23">
        <f t="shared" si="8"/>
        <v>62.81999999999999</v>
      </c>
      <c r="J98" s="18"/>
    </row>
    <row r="99" spans="1:10" ht="12">
      <c r="A99" s="12"/>
      <c r="B99" s="1" t="s">
        <v>84</v>
      </c>
      <c r="C99" s="29">
        <v>0</v>
      </c>
      <c r="D99" s="20">
        <v>0</v>
      </c>
      <c r="E99" s="14">
        <f t="shared" si="7"/>
        <v>0</v>
      </c>
      <c r="F99" s="15"/>
      <c r="G99" s="21">
        <v>195</v>
      </c>
      <c r="H99" s="22">
        <v>0</v>
      </c>
      <c r="I99" s="23">
        <f t="shared" si="8"/>
        <v>-195</v>
      </c>
      <c r="J99" s="18"/>
    </row>
    <row r="100" spans="1:10" ht="12">
      <c r="A100" s="12"/>
      <c r="B100" s="1" t="s">
        <v>65</v>
      </c>
      <c r="C100" s="29">
        <v>50</v>
      </c>
      <c r="D100" s="20">
        <v>950</v>
      </c>
      <c r="E100" s="14">
        <f t="shared" si="7"/>
        <v>1000</v>
      </c>
      <c r="F100" s="15"/>
      <c r="G100" s="21">
        <v>414.7</v>
      </c>
      <c r="H100" s="22">
        <v>0</v>
      </c>
      <c r="I100" s="23">
        <f t="shared" si="8"/>
        <v>585.3</v>
      </c>
      <c r="J100" s="18"/>
    </row>
    <row r="101" spans="1:10" ht="12">
      <c r="A101" s="12"/>
      <c r="B101" s="1" t="s">
        <v>92</v>
      </c>
      <c r="C101" s="29">
        <v>0</v>
      </c>
      <c r="D101" s="20">
        <v>-110</v>
      </c>
      <c r="E101" s="14">
        <f t="shared" si="7"/>
        <v>-110</v>
      </c>
      <c r="F101" s="15"/>
      <c r="G101" s="21">
        <v>0</v>
      </c>
      <c r="H101" s="22">
        <v>0</v>
      </c>
      <c r="I101" s="23">
        <f t="shared" si="8"/>
        <v>-110</v>
      </c>
      <c r="J101" s="18"/>
    </row>
    <row r="102" spans="1:10" ht="12">
      <c r="A102" s="12"/>
      <c r="B102" s="1" t="s">
        <v>45</v>
      </c>
      <c r="C102" s="29">
        <v>1141.4</v>
      </c>
      <c r="D102" s="20">
        <v>0</v>
      </c>
      <c r="E102" s="14">
        <f t="shared" si="7"/>
        <v>1141.4</v>
      </c>
      <c r="F102" s="15"/>
      <c r="G102" s="21">
        <v>801.99</v>
      </c>
      <c r="H102" s="22">
        <v>0</v>
      </c>
      <c r="I102" s="23">
        <f t="shared" si="8"/>
        <v>339.4100000000001</v>
      </c>
      <c r="J102" s="18"/>
    </row>
    <row r="103" spans="4:9" ht="12">
      <c r="D103" s="20"/>
      <c r="E103" s="20"/>
      <c r="G103" s="21"/>
      <c r="H103" s="22"/>
      <c r="I103" s="22"/>
    </row>
    <row r="104" spans="1:11" ht="12">
      <c r="A104" s="58" t="s">
        <v>68</v>
      </c>
      <c r="B104" s="58"/>
      <c r="C104" s="59"/>
      <c r="D104" s="60"/>
      <c r="E104" s="67"/>
      <c r="F104" s="62">
        <f>SUM(E105:E107)</f>
        <v>7069</v>
      </c>
      <c r="G104" s="63">
        <f>SUM(G105:G107)</f>
        <v>1948</v>
      </c>
      <c r="H104" s="64">
        <f>SUM(H105:H107)</f>
        <v>0</v>
      </c>
      <c r="I104" s="65"/>
      <c r="J104" s="59">
        <f>SUM(F104-G104+H104)</f>
        <v>5121</v>
      </c>
      <c r="K104" s="19"/>
    </row>
    <row r="105" spans="1:12" ht="12">
      <c r="A105" s="49"/>
      <c r="B105" s="1" t="s">
        <v>46</v>
      </c>
      <c r="C105" s="29">
        <v>4869</v>
      </c>
      <c r="D105" s="20">
        <v>0</v>
      </c>
      <c r="E105" s="14">
        <f>SUM(C105+D105)</f>
        <v>4869</v>
      </c>
      <c r="G105" s="21">
        <v>1948</v>
      </c>
      <c r="H105" s="22">
        <v>0</v>
      </c>
      <c r="I105" s="23">
        <f>SUM(E105-G105+H105)</f>
        <v>2921</v>
      </c>
      <c r="J105" s="13"/>
      <c r="L105" s="14"/>
    </row>
    <row r="106" spans="2:12" ht="12">
      <c r="B106" s="1" t="s">
        <v>47</v>
      </c>
      <c r="C106" s="29">
        <v>1300</v>
      </c>
      <c r="D106" s="20">
        <v>0</v>
      </c>
      <c r="E106" s="14">
        <f>SUM(C106+D106)</f>
        <v>1300</v>
      </c>
      <c r="G106" s="21">
        <v>0</v>
      </c>
      <c r="H106" s="22">
        <v>0</v>
      </c>
      <c r="I106" s="23">
        <f>SUM(E106-G106+H106)</f>
        <v>1300</v>
      </c>
      <c r="J106" s="13"/>
      <c r="L106" s="14"/>
    </row>
    <row r="107" spans="2:12" ht="12">
      <c r="B107" s="1" t="s">
        <v>48</v>
      </c>
      <c r="C107" s="29">
        <v>900</v>
      </c>
      <c r="D107" s="20">
        <v>0</v>
      </c>
      <c r="E107" s="14">
        <f>SUM(C107+D107)</f>
        <v>900</v>
      </c>
      <c r="G107" s="21">
        <v>0</v>
      </c>
      <c r="H107" s="22">
        <v>0</v>
      </c>
      <c r="I107" s="23">
        <f>SUM(E107-G107+H107)</f>
        <v>900</v>
      </c>
      <c r="J107" s="13"/>
      <c r="L107" s="14"/>
    </row>
    <row r="108" spans="4:12" ht="12">
      <c r="D108" s="20"/>
      <c r="E108" s="14"/>
      <c r="G108" s="21"/>
      <c r="H108" s="22"/>
      <c r="I108" s="22"/>
      <c r="J108" s="13"/>
      <c r="L108" s="14"/>
    </row>
    <row r="109" spans="1:12" ht="12">
      <c r="A109" s="58" t="s">
        <v>69</v>
      </c>
      <c r="B109" s="68"/>
      <c r="C109" s="71"/>
      <c r="D109" s="67"/>
      <c r="E109" s="61"/>
      <c r="F109" s="62">
        <f>SUM(E110:E114)</f>
        <v>13740</v>
      </c>
      <c r="G109" s="63">
        <f>SUM(G110:G114)</f>
        <v>13802.1</v>
      </c>
      <c r="H109" s="64">
        <f>SUM(H110:H114)</f>
        <v>1062.1</v>
      </c>
      <c r="I109" s="65"/>
      <c r="J109" s="59">
        <f>SUM(F109-G109+H109)</f>
        <v>999.9999999999995</v>
      </c>
      <c r="L109" s="14"/>
    </row>
    <row r="110" spans="2:12" ht="12">
      <c r="B110" s="1" t="s">
        <v>73</v>
      </c>
      <c r="C110" s="29">
        <v>0</v>
      </c>
      <c r="D110" s="20">
        <v>1220</v>
      </c>
      <c r="E110" s="14">
        <f>SUM(C110+D110)</f>
        <v>1220</v>
      </c>
      <c r="G110" s="21">
        <v>1302.1</v>
      </c>
      <c r="H110" s="22">
        <v>82.1</v>
      </c>
      <c r="I110" s="23">
        <f>SUM(E110-G110+H110)</f>
        <v>8.526512829121202E-14</v>
      </c>
      <c r="J110" s="13"/>
      <c r="L110" s="14"/>
    </row>
    <row r="111" spans="2:12" ht="12">
      <c r="B111" s="1" t="s">
        <v>74</v>
      </c>
      <c r="C111" s="29">
        <v>0</v>
      </c>
      <c r="D111" s="20">
        <v>1000</v>
      </c>
      <c r="E111" s="14">
        <f>SUM(C111+D111)</f>
        <v>1000</v>
      </c>
      <c r="G111" s="21">
        <v>0</v>
      </c>
      <c r="H111" s="22">
        <v>0</v>
      </c>
      <c r="I111" s="23">
        <f>SUM(E111-G111+H111)</f>
        <v>1000</v>
      </c>
      <c r="J111" s="13"/>
      <c r="L111" s="14"/>
    </row>
    <row r="112" spans="2:12" ht="12">
      <c r="B112" s="1" t="s">
        <v>75</v>
      </c>
      <c r="C112" s="29">
        <v>0</v>
      </c>
      <c r="D112" s="20">
        <v>3000</v>
      </c>
      <c r="E112" s="14">
        <f>SUM(C112+D112)</f>
        <v>3000</v>
      </c>
      <c r="G112" s="21">
        <v>3000</v>
      </c>
      <c r="H112" s="22">
        <v>0</v>
      </c>
      <c r="I112" s="23">
        <f>SUM(E112-G112+H112)</f>
        <v>0</v>
      </c>
      <c r="J112" s="13"/>
      <c r="L112" s="14"/>
    </row>
    <row r="113" spans="2:12" ht="12">
      <c r="B113" s="1" t="s">
        <v>76</v>
      </c>
      <c r="C113" s="29">
        <v>0</v>
      </c>
      <c r="D113" s="20">
        <v>5000</v>
      </c>
      <c r="E113" s="14">
        <f>SUM(C113+D113)</f>
        <v>5000</v>
      </c>
      <c r="G113" s="21">
        <v>5000</v>
      </c>
      <c r="H113" s="22">
        <v>0</v>
      </c>
      <c r="I113" s="23">
        <f>SUM(E113-G113+H113)</f>
        <v>0</v>
      </c>
      <c r="J113" s="13"/>
      <c r="L113" s="14"/>
    </row>
    <row r="114" spans="2:12" ht="12">
      <c r="B114" s="1" t="s">
        <v>77</v>
      </c>
      <c r="C114" s="29">
        <v>0</v>
      </c>
      <c r="D114" s="20">
        <v>3520</v>
      </c>
      <c r="E114" s="14">
        <f>SUM(C114+D114)</f>
        <v>3520</v>
      </c>
      <c r="G114" s="21">
        <v>4500</v>
      </c>
      <c r="H114" s="22">
        <v>980</v>
      </c>
      <c r="I114" s="23">
        <f>SUM(E114-G114+H114)</f>
        <v>0</v>
      </c>
      <c r="J114" s="13"/>
      <c r="L114" s="14"/>
    </row>
    <row r="115" spans="4:9" ht="12">
      <c r="D115" s="20"/>
      <c r="E115" s="20"/>
      <c r="G115" s="21"/>
      <c r="H115" s="22"/>
      <c r="I115" s="22"/>
    </row>
    <row r="116" spans="1:10" ht="12">
      <c r="A116" s="58" t="s">
        <v>25</v>
      </c>
      <c r="B116" s="58"/>
      <c r="C116" s="59"/>
      <c r="D116" s="60"/>
      <c r="E116" s="67"/>
      <c r="F116" s="62">
        <f>SUM(E117:E119)</f>
        <v>2994.06</v>
      </c>
      <c r="G116" s="63">
        <f>SUM(G117:G119)</f>
        <v>2249.44</v>
      </c>
      <c r="H116" s="64">
        <f>SUM(H117:H119)</f>
        <v>0</v>
      </c>
      <c r="I116" s="65"/>
      <c r="J116" s="59">
        <f>SUM(F116-G116+H116)</f>
        <v>744.6199999999999</v>
      </c>
    </row>
    <row r="117" spans="2:9" ht="12">
      <c r="B117" s="1" t="s">
        <v>10</v>
      </c>
      <c r="C117" s="29">
        <v>52.44</v>
      </c>
      <c r="D117" s="20">
        <v>1047.56</v>
      </c>
      <c r="E117" s="14">
        <f>SUM(C117:D117)</f>
        <v>1100</v>
      </c>
      <c r="F117" s="15"/>
      <c r="G117" s="21">
        <v>978.72</v>
      </c>
      <c r="H117" s="22">
        <v>0</v>
      </c>
      <c r="I117" s="23">
        <f>SUM(E117-G117+H117)</f>
        <v>121.27999999999997</v>
      </c>
    </row>
    <row r="118" spans="2:9" ht="12">
      <c r="B118" s="1" t="s">
        <v>24</v>
      </c>
      <c r="C118" s="29">
        <v>0</v>
      </c>
      <c r="D118" s="20">
        <v>700</v>
      </c>
      <c r="E118" s="14">
        <f>SUM(C118:D118)</f>
        <v>700</v>
      </c>
      <c r="F118" s="15"/>
      <c r="G118" s="21">
        <v>0</v>
      </c>
      <c r="H118" s="22">
        <v>0</v>
      </c>
      <c r="I118" s="23">
        <f>SUM(E118-G118+H118)</f>
        <v>700</v>
      </c>
    </row>
    <row r="119" spans="2:9" ht="12">
      <c r="B119" s="1" t="s">
        <v>55</v>
      </c>
      <c r="C119" s="29">
        <v>194.06</v>
      </c>
      <c r="D119" s="20">
        <v>1000</v>
      </c>
      <c r="E119" s="14">
        <f>SUM(C119:D119)</f>
        <v>1194.06</v>
      </c>
      <c r="F119" s="15"/>
      <c r="G119" s="21">
        <v>1270.72</v>
      </c>
      <c r="H119" s="22">
        <v>0</v>
      </c>
      <c r="I119" s="23">
        <f>SUM(E119-G119+H119)</f>
        <v>-76.66000000000008</v>
      </c>
    </row>
    <row r="120" spans="4:9" ht="12">
      <c r="D120" s="20"/>
      <c r="E120" s="20"/>
      <c r="G120" s="21"/>
      <c r="H120" s="22"/>
      <c r="I120" s="22"/>
    </row>
    <row r="121" spans="1:10" ht="12">
      <c r="A121" s="58" t="s">
        <v>39</v>
      </c>
      <c r="B121" s="58"/>
      <c r="C121" s="66"/>
      <c r="D121" s="60"/>
      <c r="E121" s="67"/>
      <c r="F121" s="62">
        <f>SUM(E122:E125)</f>
        <v>3047.71</v>
      </c>
      <c r="G121" s="63">
        <f>SUM(G122:G125)</f>
        <v>1927.49</v>
      </c>
      <c r="H121" s="64">
        <f>SUM(H122:H125)</f>
        <v>110</v>
      </c>
      <c r="I121" s="65"/>
      <c r="J121" s="59">
        <f>SUM(F121-G121+H121)</f>
        <v>1230.22</v>
      </c>
    </row>
    <row r="122" spans="1:10" ht="12">
      <c r="A122" s="12"/>
      <c r="B122" s="1" t="s">
        <v>49</v>
      </c>
      <c r="C122" s="29">
        <v>0</v>
      </c>
      <c r="D122" s="20">
        <v>0</v>
      </c>
      <c r="E122" s="14">
        <f>SUM(C122:D122)</f>
        <v>0</v>
      </c>
      <c r="F122" s="15"/>
      <c r="G122" s="21">
        <v>0</v>
      </c>
      <c r="H122" s="22">
        <v>0</v>
      </c>
      <c r="I122" s="23">
        <f>SUM(E122-G122+H122)</f>
        <v>0</v>
      </c>
      <c r="J122" s="18"/>
    </row>
    <row r="123" spans="2:9" ht="12">
      <c r="B123" s="1" t="s">
        <v>24</v>
      </c>
      <c r="C123" s="29">
        <v>900</v>
      </c>
      <c r="D123" s="20">
        <v>0</v>
      </c>
      <c r="E123" s="14">
        <f>SUM(C123:D123)</f>
        <v>900</v>
      </c>
      <c r="F123" s="15"/>
      <c r="G123" s="21">
        <v>0</v>
      </c>
      <c r="H123" s="22">
        <v>0</v>
      </c>
      <c r="I123" s="23">
        <f>SUM(E123-G123+H123)</f>
        <v>900</v>
      </c>
    </row>
    <row r="124" spans="2:9" ht="12">
      <c r="B124" s="1" t="s">
        <v>55</v>
      </c>
      <c r="C124" s="29">
        <v>104.39</v>
      </c>
      <c r="D124" s="20">
        <v>0</v>
      </c>
      <c r="E124" s="14">
        <f>SUM(C124:D124)</f>
        <v>104.39</v>
      </c>
      <c r="F124" s="15"/>
      <c r="G124" s="21">
        <v>183.65</v>
      </c>
      <c r="H124" s="22">
        <v>110</v>
      </c>
      <c r="I124" s="23">
        <f>SUM(E124-G124+H124)</f>
        <v>30.739999999999995</v>
      </c>
    </row>
    <row r="125" spans="2:9" ht="12">
      <c r="B125" s="1" t="s">
        <v>70</v>
      </c>
      <c r="C125" s="29">
        <v>93.32</v>
      </c>
      <c r="D125" s="20">
        <v>1950</v>
      </c>
      <c r="E125" s="14">
        <f>SUM(C125:D125)</f>
        <v>2043.32</v>
      </c>
      <c r="F125" s="15"/>
      <c r="G125" s="21">
        <v>1743.84</v>
      </c>
      <c r="H125" s="22">
        <v>0</v>
      </c>
      <c r="I125" s="23">
        <f>SUM(E125-G125+H125)</f>
        <v>299.48</v>
      </c>
    </row>
    <row r="126" spans="4:5" ht="12">
      <c r="D126" s="20"/>
      <c r="E126" s="20"/>
    </row>
    <row r="127" spans="1:10" ht="12">
      <c r="A127" s="58" t="s">
        <v>16</v>
      </c>
      <c r="B127" s="68"/>
      <c r="C127" s="66">
        <v>103344.68</v>
      </c>
      <c r="D127" s="60">
        <v>4812</v>
      </c>
      <c r="E127" s="67"/>
      <c r="F127" s="62">
        <f>SUM(C127+D127)</f>
        <v>108156.68</v>
      </c>
      <c r="G127" s="63">
        <v>0</v>
      </c>
      <c r="H127" s="64">
        <v>52.95</v>
      </c>
      <c r="I127" s="65"/>
      <c r="J127" s="59">
        <f>SUM(F127-G127+H127)</f>
        <v>108209.62999999999</v>
      </c>
    </row>
    <row r="128" spans="1:10" ht="12">
      <c r="A128" s="1" t="s">
        <v>81</v>
      </c>
      <c r="C128" s="30"/>
      <c r="D128" s="13"/>
      <c r="E128" s="20"/>
      <c r="F128" s="15"/>
      <c r="G128" s="16"/>
      <c r="H128" s="17"/>
      <c r="I128" s="22"/>
      <c r="J128" s="18"/>
    </row>
    <row r="129" spans="3:10" ht="12">
      <c r="C129" s="30"/>
      <c r="D129" s="13"/>
      <c r="E129" s="20"/>
      <c r="F129" s="15"/>
      <c r="G129" s="16"/>
      <c r="H129" s="17"/>
      <c r="I129" s="22"/>
      <c r="J129" s="18"/>
    </row>
    <row r="130" spans="1:10" ht="12">
      <c r="A130" s="58" t="s">
        <v>40</v>
      </c>
      <c r="B130" s="68"/>
      <c r="C130" s="66">
        <v>23.91</v>
      </c>
      <c r="D130" s="60">
        <v>0</v>
      </c>
      <c r="E130" s="67"/>
      <c r="F130" s="62">
        <f>SUM(C130+D130)</f>
        <v>23.91</v>
      </c>
      <c r="G130" s="63">
        <v>4605.72</v>
      </c>
      <c r="H130" s="64">
        <v>3547.46</v>
      </c>
      <c r="I130" s="65"/>
      <c r="J130" s="59">
        <f>SUM(F130-G130+H130)</f>
        <v>-1034.3500000000004</v>
      </c>
    </row>
    <row r="131" spans="1:10" ht="12">
      <c r="A131" s="12"/>
      <c r="C131" s="30"/>
      <c r="D131" s="13"/>
      <c r="E131" s="20"/>
      <c r="F131" s="15"/>
      <c r="G131" s="16"/>
      <c r="H131" s="17"/>
      <c r="I131" s="22"/>
      <c r="J131" s="18"/>
    </row>
    <row r="132" spans="1:10" ht="12">
      <c r="A132" s="58" t="s">
        <v>103</v>
      </c>
      <c r="B132" s="68"/>
      <c r="C132" s="66"/>
      <c r="D132" s="60"/>
      <c r="E132" s="67"/>
      <c r="F132" s="62"/>
      <c r="G132" s="85">
        <v>54400</v>
      </c>
      <c r="H132" s="64">
        <v>54400</v>
      </c>
      <c r="I132" s="65"/>
      <c r="J132" s="59">
        <f>SUM(F132-G132+H132)</f>
        <v>0</v>
      </c>
    </row>
    <row r="134" spans="2:10" ht="12">
      <c r="B134" s="24" t="s">
        <v>50</v>
      </c>
      <c r="C134" s="18">
        <f>SUM(C7:C133)</f>
        <v>121360.82999999999</v>
      </c>
      <c r="D134" s="13">
        <f>SUM(D7:D130)</f>
        <v>54400</v>
      </c>
      <c r="E134" s="20"/>
      <c r="F134" s="15">
        <f>SUM(F7:F130)</f>
        <v>175760.83</v>
      </c>
      <c r="H134" s="25" t="s">
        <v>27</v>
      </c>
      <c r="I134" s="48"/>
      <c r="J134" s="25">
        <f>SUM(J7:J132)</f>
        <v>116288.33999999998</v>
      </c>
    </row>
    <row r="135" spans="4:10" ht="12">
      <c r="D135" s="19"/>
      <c r="E135" s="19"/>
      <c r="H135" s="13" t="s">
        <v>32</v>
      </c>
      <c r="J135" s="13">
        <v>116288.34</v>
      </c>
    </row>
    <row r="136" spans="8:10" ht="12">
      <c r="H136" s="13" t="s">
        <v>31</v>
      </c>
      <c r="J136" s="13">
        <f>SUM(J134-J135)</f>
        <v>-1.4551915228366852E-11</v>
      </c>
    </row>
    <row r="137" spans="8:10" ht="12">
      <c r="H137" s="1"/>
      <c r="I137" s="1"/>
      <c r="J137" s="1"/>
    </row>
    <row r="138" spans="7:10" ht="12">
      <c r="G138" s="13"/>
      <c r="H138" s="25" t="s">
        <v>104</v>
      </c>
      <c r="I138" s="86"/>
      <c r="J138" s="87">
        <f>SUM(J134-J127)</f>
        <v>8078.709999999992</v>
      </c>
    </row>
    <row r="139" spans="8:10" ht="12">
      <c r="H139" s="88" t="s">
        <v>106</v>
      </c>
      <c r="I139" s="1"/>
      <c r="J139" s="1"/>
    </row>
    <row r="140" spans="8:10" ht="12">
      <c r="H140" s="88"/>
      <c r="I140" s="1"/>
      <c r="J140" s="1"/>
    </row>
    <row r="141" spans="1:10" s="31" customFormat="1" ht="24">
      <c r="A141" s="54" t="s">
        <v>71</v>
      </c>
      <c r="B141" s="43"/>
      <c r="C141" s="44" t="s">
        <v>51</v>
      </c>
      <c r="D141" s="45" t="s">
        <v>52</v>
      </c>
      <c r="E141" s="45" t="s">
        <v>53</v>
      </c>
      <c r="F141" s="44" t="s">
        <v>54</v>
      </c>
      <c r="G141" s="32"/>
      <c r="H141" s="32"/>
      <c r="I141" s="32"/>
      <c r="J141" s="33"/>
    </row>
    <row r="142" spans="1:6" ht="12">
      <c r="A142" s="34"/>
      <c r="B142" s="34" t="s">
        <v>46</v>
      </c>
      <c r="C142" s="36">
        <v>39661</v>
      </c>
      <c r="D142" s="36">
        <v>39783</v>
      </c>
      <c r="E142" s="36">
        <v>39661</v>
      </c>
      <c r="F142" s="36">
        <v>40148</v>
      </c>
    </row>
    <row r="143" spans="1:6" ht="12">
      <c r="A143" s="41"/>
      <c r="B143" s="41" t="s">
        <v>47</v>
      </c>
      <c r="C143" s="39">
        <v>39814</v>
      </c>
      <c r="D143" s="39">
        <v>39873</v>
      </c>
      <c r="E143" s="37"/>
      <c r="F143" s="37"/>
    </row>
    <row r="144" spans="1:6" ht="12">
      <c r="A144" s="50"/>
      <c r="B144" s="50" t="s">
        <v>48</v>
      </c>
      <c r="C144" s="51">
        <v>39753</v>
      </c>
      <c r="D144" s="51">
        <v>39845</v>
      </c>
      <c r="E144" s="36">
        <v>39845</v>
      </c>
      <c r="F144" s="52"/>
    </row>
    <row r="145" spans="1:6" ht="12">
      <c r="A145" s="55"/>
      <c r="B145" s="55"/>
      <c r="C145" s="56"/>
      <c r="D145" s="56"/>
      <c r="E145" s="57"/>
      <c r="F145" s="57"/>
    </row>
    <row r="146" spans="1:6" ht="24">
      <c r="A146" s="54" t="s">
        <v>72</v>
      </c>
      <c r="B146" s="43"/>
      <c r="C146" s="44" t="s">
        <v>51</v>
      </c>
      <c r="D146" s="45" t="s">
        <v>52</v>
      </c>
      <c r="E146" s="45" t="s">
        <v>53</v>
      </c>
      <c r="F146" s="44" t="s">
        <v>54</v>
      </c>
    </row>
    <row r="147" spans="1:6" ht="12">
      <c r="A147" s="34"/>
      <c r="B147" s="1" t="s">
        <v>73</v>
      </c>
      <c r="C147" s="36">
        <v>39934</v>
      </c>
      <c r="D147" s="36">
        <v>39995</v>
      </c>
      <c r="E147" s="36">
        <v>39995</v>
      </c>
      <c r="F147" s="36">
        <v>40179</v>
      </c>
    </row>
    <row r="148" spans="1:6" ht="12">
      <c r="A148" s="41"/>
      <c r="B148" s="53" t="s">
        <v>74</v>
      </c>
      <c r="C148" s="39">
        <v>39965</v>
      </c>
      <c r="D148" s="39">
        <v>40057</v>
      </c>
      <c r="E148" s="37"/>
      <c r="F148" s="37"/>
    </row>
    <row r="149" spans="1:6" ht="12">
      <c r="A149" s="34"/>
      <c r="B149" s="1" t="s">
        <v>75</v>
      </c>
      <c r="C149" s="36">
        <v>40026</v>
      </c>
      <c r="D149" s="36">
        <v>40210</v>
      </c>
      <c r="E149" s="36">
        <v>40026</v>
      </c>
      <c r="F149" s="35"/>
    </row>
    <row r="150" spans="1:6" ht="12">
      <c r="A150" s="41"/>
      <c r="B150" s="53" t="s">
        <v>76</v>
      </c>
      <c r="C150" s="39" t="s">
        <v>78</v>
      </c>
      <c r="D150" s="39" t="s">
        <v>78</v>
      </c>
      <c r="E150" s="39" t="s">
        <v>78</v>
      </c>
      <c r="F150" s="39" t="s">
        <v>78</v>
      </c>
    </row>
    <row r="151" spans="1:6" ht="12">
      <c r="A151" s="34"/>
      <c r="B151" s="1" t="s">
        <v>77</v>
      </c>
      <c r="C151" s="36">
        <v>39934</v>
      </c>
      <c r="D151" s="36">
        <v>39995</v>
      </c>
      <c r="E151" s="36">
        <v>40179</v>
      </c>
      <c r="F151" s="36">
        <v>40210</v>
      </c>
    </row>
    <row r="152" spans="1:6" ht="12">
      <c r="A152" s="42"/>
      <c r="B152" s="42"/>
      <c r="C152" s="40"/>
      <c r="D152" s="40"/>
      <c r="E152" s="38"/>
      <c r="F152" s="38"/>
    </row>
  </sheetData>
  <mergeCells count="2">
    <mergeCell ref="A1:J1"/>
    <mergeCell ref="A2:J2"/>
  </mergeCells>
  <printOptions/>
  <pageMargins left="0.3937007874015748" right="0" top="0" bottom="0.3937007874015748" header="0" footer="0"/>
  <pageSetup fitToHeight="2" orientation="portrait" paperSize="9" r:id="rId3"/>
  <headerFooter alignWithMargins="0">
    <oddFooter>&amp;L&amp;8R Burnham&amp;C&amp;8&amp;P of &amp;N&amp;R&amp;8&amp;F</oddFooter>
  </headerFooter>
  <rowBreaks count="2" manualBreakCount="2">
    <brk id="62" max="255" man="1"/>
    <brk id="11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Beale</dc:creator>
  <cp:keywords/>
  <dc:description/>
  <cp:lastModifiedBy>Brian Beale</cp:lastModifiedBy>
  <cp:lastPrinted>2010-04-15T10:07:15Z</cp:lastPrinted>
  <dcterms:created xsi:type="dcterms:W3CDTF">2007-08-29T10:10:52Z</dcterms:created>
  <dcterms:modified xsi:type="dcterms:W3CDTF">2010-04-21T08:32:47Z</dcterms:modified>
  <cp:category/>
  <cp:version/>
  <cp:contentType/>
  <cp:contentStatus/>
</cp:coreProperties>
</file>