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3\Jan 2023\"/>
    </mc:Choice>
  </mc:AlternateContent>
  <xr:revisionPtr revIDLastSave="0" documentId="13_ncr:1_{2BFD5D57-3115-416E-A6F5-DF61A411FB32}" xr6:coauthVersionLast="47" xr6:coauthVersionMax="47" xr10:uidLastSave="{00000000-0000-0000-0000-000000000000}"/>
  <bookViews>
    <workbookView xWindow="-108" yWindow="-108" windowWidth="23256" windowHeight="12456" tabRatio="797" xr2:uid="{00000000-000D-0000-FFFF-FFFF00000000}"/>
  </bookViews>
  <sheets>
    <sheet name=" Budget Performance 2022-23" sheetId="3" r:id="rId1"/>
    <sheet name="Allotment Rents" sheetId="11" state="hidden" r:id="rId2"/>
    <sheet name="Committed Spend accruals" sheetId="13" r:id="rId3"/>
    <sheet name="Invoice Raised" sheetId="9" state="hidden" r:id="rId4"/>
  </sheets>
  <definedNames>
    <definedName name="_xlnm._FilterDatabase" localSheetId="0" hidden="1">' Budget Performance 2022-23'!$A$3:$AP$6</definedName>
    <definedName name="_xlnm._FilterDatabase" localSheetId="2" hidden="1">'Committed Spend accruals'!$A$3:$E$3</definedName>
    <definedName name="categories">OFFSET(#REF!,0,0,MATCH(REPT("z",255),#REF!),1)</definedName>
    <definedName name="_xlnm.Print_Area" localSheetId="0">' Budget Performance 2022-23'!$A$3:$D$4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3" l="1"/>
  <c r="G8" i="13" l="1"/>
  <c r="I4" i="3" l="1"/>
  <c r="D17" i="13" l="1"/>
  <c r="D16" i="13"/>
  <c r="D15" i="13"/>
  <c r="G13" i="13"/>
  <c r="D6" i="13"/>
  <c r="D5" i="13"/>
  <c r="D4" i="13"/>
  <c r="D1" i="13" l="1"/>
  <c r="AK4" i="3" l="1"/>
  <c r="C42" i="11" l="1"/>
  <c r="H35" i="11" l="1"/>
  <c r="G35" i="11"/>
  <c r="D35" i="11"/>
  <c r="C40" i="11" s="1"/>
  <c r="C35" i="11"/>
  <c r="C38" i="11" s="1"/>
  <c r="C44" i="11" s="1"/>
  <c r="D46" i="11" s="1"/>
</calcChain>
</file>

<file path=xl/sharedStrings.xml><?xml version="1.0" encoding="utf-8"?>
<sst xmlns="http://schemas.openxmlformats.org/spreadsheetml/2006/main" count="184" uniqueCount="103">
  <si>
    <t>Date</t>
  </si>
  <si>
    <t>Item</t>
  </si>
  <si>
    <t>salary</t>
  </si>
  <si>
    <t>Pension</t>
  </si>
  <si>
    <t>Paye</t>
  </si>
  <si>
    <t>Details</t>
  </si>
  <si>
    <t>insurance</t>
  </si>
  <si>
    <t>S137</t>
  </si>
  <si>
    <t>Total Precept Expenses</t>
  </si>
  <si>
    <t>Total</t>
  </si>
  <si>
    <t xml:space="preserve">Subscriptions
</t>
  </si>
  <si>
    <t>Office Rent</t>
  </si>
  <si>
    <t>INVOICES RAISED</t>
  </si>
  <si>
    <t>Payee</t>
  </si>
  <si>
    <t>Amount</t>
  </si>
  <si>
    <t>Paid</t>
  </si>
  <si>
    <t>Description</t>
  </si>
  <si>
    <t>Expenses</t>
  </si>
  <si>
    <t>General Reserve</t>
  </si>
  <si>
    <t>Value
£</t>
  </si>
  <si>
    <t>Payment</t>
  </si>
  <si>
    <t>Utilities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</si>
  <si>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</si>
  <si>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</si>
  <si>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</si>
  <si>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</si>
  <si>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</si>
  <si>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</si>
  <si>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</si>
  <si>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</si>
  <si>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</si>
  <si>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</si>
  <si>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</si>
  <si>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</si>
  <si>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</si>
  <si>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</si>
  <si>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</si>
  <si>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</si>
  <si>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</si>
  <si>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</si>
  <si>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</si>
  <si>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</si>
  <si>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</si>
  <si>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</si>
  <si>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</si>
  <si>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</si>
  <si>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</si>
  <si>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</si>
  <si>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</si>
  <si>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</si>
  <si>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</si>
  <si>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</si>
  <si>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</si>
  <si>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Village Hall car parking</t>
  </si>
  <si>
    <t>Top up Capital Works</t>
  </si>
  <si>
    <t>Allotment Deposit</t>
  </si>
  <si>
    <t>PRECEPT</t>
  </si>
  <si>
    <t>Forecast Spend</t>
  </si>
  <si>
    <t>External Labour</t>
  </si>
  <si>
    <t>Speed Cameras</t>
  </si>
  <si>
    <t>Car Park Sign</t>
  </si>
  <si>
    <t>Location</t>
  </si>
  <si>
    <t>FE</t>
  </si>
  <si>
    <t>GW</t>
  </si>
  <si>
    <t>HS</t>
  </si>
  <si>
    <t>Howe Street Multi Play</t>
  </si>
  <si>
    <t>GW Tower</t>
  </si>
  <si>
    <t>Fe Muga/Goal end</t>
  </si>
  <si>
    <t>2 Picnic Tables (+Installation)</t>
  </si>
  <si>
    <t>Path at Ford End</t>
  </si>
  <si>
    <t>Verti Quake FE</t>
  </si>
  <si>
    <t>Date FY</t>
  </si>
  <si>
    <t>2022-2023</t>
  </si>
  <si>
    <t>2023-2024</t>
  </si>
  <si>
    <t>FE Camera</t>
  </si>
  <si>
    <t>Capital Works</t>
  </si>
  <si>
    <t>**Cash held in Reserve**</t>
  </si>
  <si>
    <t>Funding</t>
  </si>
  <si>
    <t>Howe Street bench (Recycled Material)</t>
  </si>
  <si>
    <t>2 Benches (plus Installation)</t>
  </si>
  <si>
    <t>Gw Pavillion External Works</t>
  </si>
  <si>
    <t>50% to Capital Works</t>
  </si>
  <si>
    <t xml:space="preserve">  </t>
  </si>
  <si>
    <t>**cif Awarded**</t>
  </si>
  <si>
    <t>Budget heading</t>
  </si>
  <si>
    <t>Handyman Consumables</t>
  </si>
  <si>
    <t>Tree Works</t>
  </si>
  <si>
    <t>Top Up General Works</t>
  </si>
  <si>
    <t>Employee Contribution</t>
  </si>
  <si>
    <t>Employee Additional Contribution</t>
  </si>
  <si>
    <t>Employer Contribution</t>
  </si>
  <si>
    <t>Handyman Assets / Tools</t>
  </si>
  <si>
    <t>Office Equipment (Stationery +Postage)</t>
  </si>
  <si>
    <t>S137 - Grant</t>
  </si>
  <si>
    <t>Administration</t>
  </si>
  <si>
    <t>Allotments</t>
  </si>
  <si>
    <t>EXPENDITURE</t>
  </si>
  <si>
    <t>Staff Cost</t>
  </si>
  <si>
    <t>Overspend</t>
  </si>
  <si>
    <t>Underspend</t>
  </si>
  <si>
    <t>Parks &amp; Open Spaces</t>
  </si>
  <si>
    <t>Forecast Position end of year</t>
  </si>
  <si>
    <t>Committed Spend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</si>
</sst>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165" formatCode="[$£]#,##0.00"/>
    <numFmt numFmtId="166" formatCode="_(* #,##0.00_);_(* \(#,##0.00\);_(* &quot;-&quot;??_);_(@_)"/>
    <numFmt numFmtId="167" formatCode="&quot;£&quot;#,##0.00"/>
    <numFmt numFmtId="168" formatCode="_(&quot;$&quot;* #,##0.00_);_(&quot;$&quot;* \(#,##0.00\);_(&quot;$&quot;* &quot;-&quot;??_);_(@_)"/>
    <numFmt numFmtId="169" formatCode="&quot;£&quot;#,##0"/>
    <numFmt numFmtId="170" formatCode="[$£-452]#,##0.00"/>
  </numFmts>
  <fonts count="28">
    <font>
      <sz val="10"/>
      <color rgb="FF000000"/>
      <name val="Helvetica Neue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FF0000"/>
      <name val="Calibri"/>
      <family val="2"/>
    </font>
    <font>
      <b/>
      <sz val="10"/>
      <name val="Helvetica Neue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8"/>
      <name val="Helvetica Neue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2" fillId="0" borderId="5"/>
    <xf numFmtId="166" fontId="13" fillId="0" borderId="5" applyFont="0" applyFill="0" applyBorder="0" applyAlignment="0" applyProtection="0"/>
    <xf numFmtId="168" fontId="13" fillId="0" borderId="5" applyFont="0" applyFill="0" applyBorder="0" applyAlignment="0" applyProtection="0"/>
    <xf numFmtId="0" fontId="21" fillId="0" borderId="5"/>
  </cellStyleXfs>
  <cellXfs count="199">
    <xf numFmtId="0" fontId="0" fillId="0" borderId="0" xfId="0" applyAlignment="1">
      <alignment vertical="top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left" vertical="top"/>
    </xf>
    <xf numFmtId="1" fontId="1" fillId="0" borderId="4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14" fontId="0" fillId="0" borderId="0" xfId="0" applyNumberFormat="1" applyAlignment="1">
      <alignment horizontal="center" vertical="center" wrapText="1"/>
    </xf>
    <xf numFmtId="8" fontId="0" fillId="0" borderId="0" xfId="0" applyNumberFormat="1" applyAlignment="1">
      <alignment vertical="top" wrapText="1"/>
    </xf>
    <xf numFmtId="8" fontId="0" fillId="0" borderId="0" xfId="0" applyNumberFormat="1" applyAlignment="1">
      <alignment horizontal="center" vertical="top" wrapText="1"/>
    </xf>
    <xf numFmtId="8" fontId="0" fillId="0" borderId="5" xfId="0" applyNumberForma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17" fillId="0" borderId="6" xfId="0" applyFont="1" applyBorder="1" applyAlignment="1">
      <alignment vertical="center" wrapText="1"/>
    </xf>
    <xf numFmtId="8" fontId="17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8" fontId="0" fillId="0" borderId="6" xfId="0" applyNumberForma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8" fontId="0" fillId="0" borderId="6" xfId="0" applyNumberFormat="1" applyBorder="1" applyAlignment="1">
      <alignment vertical="top" wrapText="1"/>
    </xf>
    <xf numFmtId="8" fontId="14" fillId="0" borderId="13" xfId="0" applyNumberFormat="1" applyFont="1" applyBorder="1" applyAlignment="1">
      <alignment horizontal="center" vertical="top" wrapText="1"/>
    </xf>
    <xf numFmtId="8" fontId="14" fillId="0" borderId="6" xfId="0" applyNumberFormat="1" applyFont="1" applyBorder="1" applyAlignment="1">
      <alignment vertical="top" wrapText="1"/>
    </xf>
    <xf numFmtId="8" fontId="0" fillId="0" borderId="0" xfId="0" applyNumberFormat="1" applyAlignment="1">
      <alignment horizontal="center" vertical="center" wrapText="1"/>
    </xf>
    <xf numFmtId="6" fontId="0" fillId="0" borderId="0" xfId="0" applyNumberFormat="1" applyAlignment="1">
      <alignment horizontal="center" vertical="top" wrapText="1"/>
    </xf>
    <xf numFmtId="8" fontId="19" fillId="4" borderId="6" xfId="0" applyNumberFormat="1" applyFont="1" applyFill="1" applyBorder="1" applyAlignment="1">
      <alignment horizontal="center" vertical="top" wrapText="1"/>
    </xf>
    <xf numFmtId="8" fontId="20" fillId="4" borderId="6" xfId="0" applyNumberFormat="1" applyFont="1" applyFill="1" applyBorder="1" applyAlignment="1">
      <alignment horizontal="center" vertical="top" wrapText="1"/>
    </xf>
    <xf numFmtId="8" fontId="20" fillId="0" borderId="0" xfId="0" applyNumberFormat="1" applyFont="1" applyAlignment="1">
      <alignment horizontal="center" vertical="top" wrapText="1"/>
    </xf>
    <xf numFmtId="8" fontId="17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8" fontId="5" fillId="5" borderId="6" xfId="0" applyNumberFormat="1" applyFont="1" applyFill="1" applyBorder="1" applyAlignment="1">
      <alignment horizontal="center" vertical="top" wrapText="1"/>
    </xf>
    <xf numFmtId="8" fontId="10" fillId="5" borderId="6" xfId="0" applyNumberFormat="1" applyFont="1" applyFill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8" fontId="0" fillId="0" borderId="10" xfId="0" applyNumberForma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8" fontId="14" fillId="0" borderId="0" xfId="0" applyNumberFormat="1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8" fontId="0" fillId="5" borderId="5" xfId="0" applyNumberFormat="1" applyFill="1" applyBorder="1" applyAlignment="1">
      <alignment vertical="top" wrapText="1"/>
    </xf>
    <xf numFmtId="8" fontId="9" fillId="0" borderId="15" xfId="0" applyNumberFormat="1" applyFont="1" applyBorder="1" applyAlignment="1">
      <alignment vertical="top" wrapText="1"/>
    </xf>
    <xf numFmtId="8" fontId="9" fillId="0" borderId="16" xfId="0" applyNumberFormat="1" applyFont="1" applyBorder="1" applyAlignment="1">
      <alignment vertical="top" wrapText="1"/>
    </xf>
    <xf numFmtId="8" fontId="0" fillId="0" borderId="14" xfId="0" applyNumberForma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8" fontId="14" fillId="4" borderId="8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vertical="center" wrapText="1"/>
    </xf>
    <xf numFmtId="0" fontId="0" fillId="5" borderId="6" xfId="0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49" fontId="1" fillId="5" borderId="6" xfId="0" applyNumberFormat="1" applyFont="1" applyFill="1" applyBorder="1" applyAlignment="1">
      <alignment vertical="top" wrapText="1"/>
    </xf>
    <xf numFmtId="15" fontId="0" fillId="5" borderId="6" xfId="0" applyNumberFormat="1" applyFill="1" applyBorder="1" applyAlignment="1">
      <alignment horizontal="center"/>
    </xf>
    <xf numFmtId="0" fontId="0" fillId="5" borderId="6" xfId="0" applyFill="1" applyBorder="1"/>
    <xf numFmtId="6" fontId="14" fillId="4" borderId="12" xfId="0" applyNumberFormat="1" applyFont="1" applyFill="1" applyBorder="1" applyAlignment="1">
      <alignment horizontal="center" vertical="center" wrapText="1"/>
    </xf>
    <xf numFmtId="8" fontId="9" fillId="0" borderId="5" xfId="0" applyNumberFormat="1" applyFont="1" applyBorder="1" applyAlignment="1">
      <alignment vertical="top" wrapText="1"/>
    </xf>
    <xf numFmtId="8" fontId="1" fillId="0" borderId="6" xfId="0" applyNumberFormat="1" applyFont="1" applyBorder="1" applyAlignment="1">
      <alignment horizontal="center" vertical="center" wrapText="1"/>
    </xf>
    <xf numFmtId="0" fontId="0" fillId="5" borderId="0" xfId="0" applyFill="1" applyAlignment="1">
      <alignment vertical="top" wrapText="1"/>
    </xf>
    <xf numFmtId="0" fontId="15" fillId="0" borderId="12" xfId="0" applyFont="1" applyBorder="1" applyAlignment="1">
      <alignment horizontal="center" vertical="center" wrapText="1"/>
    </xf>
    <xf numFmtId="8" fontId="0" fillId="5" borderId="6" xfId="0" applyNumberForma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6" fontId="14" fillId="9" borderId="5" xfId="0" applyNumberFormat="1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8" fontId="14" fillId="9" borderId="5" xfId="0" applyNumberFormat="1" applyFont="1" applyFill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1" fillId="0" borderId="6" xfId="0" applyFont="1" applyBorder="1" applyAlignment="1">
      <alignment horizontal="left" vertical="center" wrapText="1"/>
    </xf>
    <xf numFmtId="165" fontId="16" fillId="10" borderId="5" xfId="0" applyNumberFormat="1" applyFont="1" applyFill="1" applyBorder="1" applyAlignment="1">
      <alignment horizontal="center" vertical="center" wrapText="1"/>
    </xf>
    <xf numFmtId="8" fontId="0" fillId="9" borderId="6" xfId="0" applyNumberFormat="1" applyFill="1" applyBorder="1" applyAlignment="1">
      <alignment vertical="top" wrapText="1"/>
    </xf>
    <xf numFmtId="8" fontId="0" fillId="9" borderId="0" xfId="0" applyNumberFormat="1" applyFill="1" applyAlignment="1">
      <alignment vertical="top" wrapText="1"/>
    </xf>
    <xf numFmtId="8" fontId="0" fillId="9" borderId="5" xfId="0" applyNumberFormat="1" applyFill="1" applyBorder="1" applyAlignment="1">
      <alignment vertical="top" wrapText="1"/>
    </xf>
    <xf numFmtId="8" fontId="9" fillId="9" borderId="15" xfId="0" applyNumberFormat="1" applyFont="1" applyFill="1" applyBorder="1" applyAlignment="1">
      <alignment vertical="top" wrapText="1"/>
    </xf>
    <xf numFmtId="8" fontId="0" fillId="9" borderId="14" xfId="0" applyNumberFormat="1" applyFill="1" applyBorder="1" applyAlignment="1">
      <alignment vertical="top" wrapText="1"/>
    </xf>
    <xf numFmtId="0" fontId="0" fillId="9" borderId="20" xfId="0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vertical="top" wrapText="1"/>
    </xf>
    <xf numFmtId="8" fontId="9" fillId="9" borderId="16" xfId="0" applyNumberFormat="1" applyFont="1" applyFill="1" applyBorder="1" applyAlignment="1">
      <alignment vertical="top" wrapText="1"/>
    </xf>
    <xf numFmtId="0" fontId="0" fillId="9" borderId="5" xfId="0" applyFill="1" applyBorder="1" applyAlignment="1">
      <alignment horizontal="center" vertical="center" wrapText="1"/>
    </xf>
    <xf numFmtId="8" fontId="9" fillId="9" borderId="5" xfId="0" applyNumberFormat="1" applyFont="1" applyFill="1" applyBorder="1" applyAlignment="1">
      <alignment vertical="top" wrapText="1"/>
    </xf>
    <xf numFmtId="0" fontId="0" fillId="9" borderId="14" xfId="0" applyFill="1" applyBorder="1" applyAlignment="1">
      <alignment vertical="top" wrapText="1"/>
    </xf>
    <xf numFmtId="0" fontId="0" fillId="9" borderId="0" xfId="0" applyFill="1" applyAlignment="1">
      <alignment vertical="top" wrapText="1"/>
    </xf>
    <xf numFmtId="8" fontId="0" fillId="0" borderId="6" xfId="0" applyNumberFormat="1" applyBorder="1" applyAlignment="1">
      <alignment horizontal="center" vertical="center" wrapText="1"/>
    </xf>
    <xf numFmtId="165" fontId="3" fillId="9" borderId="5" xfId="0" applyNumberFormat="1" applyFont="1" applyFill="1" applyBorder="1" applyAlignment="1">
      <alignment vertical="top" wrapText="1"/>
    </xf>
    <xf numFmtId="8" fontId="9" fillId="9" borderId="5" xfId="0" applyNumberFormat="1" applyFont="1" applyFill="1" applyBorder="1" applyAlignment="1">
      <alignment horizontal="right" vertical="top" wrapText="1"/>
    </xf>
    <xf numFmtId="8" fontId="10" fillId="9" borderId="5" xfId="0" applyNumberFormat="1" applyFont="1" applyFill="1" applyBorder="1" applyAlignment="1">
      <alignment vertical="top" wrapText="1"/>
    </xf>
    <xf numFmtId="0" fontId="1" fillId="5" borderId="6" xfId="0" applyFont="1" applyFill="1" applyBorder="1" applyAlignment="1">
      <alignment vertical="center"/>
    </xf>
    <xf numFmtId="0" fontId="24" fillId="5" borderId="6" xfId="0" applyFont="1" applyFill="1" applyBorder="1"/>
    <xf numFmtId="169" fontId="0" fillId="0" borderId="0" xfId="0" applyNumberFormat="1" applyAlignment="1">
      <alignment horizontal="center" vertical="top" wrapText="1"/>
    </xf>
    <xf numFmtId="169" fontId="1" fillId="0" borderId="6" xfId="0" applyNumberFormat="1" applyFont="1" applyBorder="1" applyAlignment="1">
      <alignment horizontal="center" vertical="center" wrapText="1"/>
    </xf>
    <xf numFmtId="169" fontId="1" fillId="5" borderId="6" xfId="0" applyNumberFormat="1" applyFont="1" applyFill="1" applyBorder="1" applyAlignment="1">
      <alignment horizontal="center" vertical="center"/>
    </xf>
    <xf numFmtId="169" fontId="1" fillId="5" borderId="6" xfId="0" applyNumberFormat="1" applyFont="1" applyFill="1" applyBorder="1" applyAlignment="1">
      <alignment horizontal="center" vertical="center" wrapText="1"/>
    </xf>
    <xf numFmtId="169" fontId="0" fillId="5" borderId="6" xfId="0" applyNumberFormat="1" applyFill="1" applyBorder="1" applyAlignment="1">
      <alignment horizontal="center" vertical="center" wrapText="1"/>
    </xf>
    <xf numFmtId="169" fontId="0" fillId="5" borderId="6" xfId="0" applyNumberFormat="1" applyFill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top" wrapText="1"/>
    </xf>
    <xf numFmtId="8" fontId="14" fillId="12" borderId="14" xfId="0" applyNumberFormat="1" applyFont="1" applyFill="1" applyBorder="1" applyAlignment="1">
      <alignment vertical="top" wrapText="1"/>
    </xf>
    <xf numFmtId="49" fontId="4" fillId="0" borderId="22" xfId="1" applyNumberFormat="1" applyFont="1" applyBorder="1" applyAlignment="1">
      <alignment vertical="center"/>
    </xf>
    <xf numFmtId="0" fontId="12" fillId="0" borderId="5" xfId="1" applyAlignment="1">
      <alignment vertical="top" wrapText="1"/>
    </xf>
    <xf numFmtId="169" fontId="14" fillId="0" borderId="6" xfId="1" applyNumberFormat="1" applyFont="1" applyBorder="1" applyAlignment="1">
      <alignment horizontal="center" vertical="top" wrapText="1"/>
    </xf>
    <xf numFmtId="49" fontId="6" fillId="0" borderId="23" xfId="1" applyNumberFormat="1" applyFont="1" applyBorder="1" applyAlignment="1">
      <alignment vertical="center"/>
    </xf>
    <xf numFmtId="0" fontId="5" fillId="0" borderId="23" xfId="1" applyFont="1" applyBorder="1" applyAlignment="1">
      <alignment vertical="top" wrapText="1"/>
    </xf>
    <xf numFmtId="169" fontId="12" fillId="0" borderId="5" xfId="1" applyNumberFormat="1" applyAlignment="1">
      <alignment horizontal="center" vertical="top" wrapText="1"/>
    </xf>
    <xf numFmtId="8" fontId="12" fillId="0" borderId="5" xfId="1" applyNumberFormat="1" applyAlignment="1">
      <alignment horizontal="left" vertical="center" wrapText="1"/>
    </xf>
    <xf numFmtId="49" fontId="7" fillId="3" borderId="6" xfId="1" applyNumberFormat="1" applyFont="1" applyFill="1" applyBorder="1" applyAlignment="1">
      <alignment horizontal="center" vertical="top"/>
    </xf>
    <xf numFmtId="169" fontId="7" fillId="4" borderId="6" xfId="1" applyNumberFormat="1" applyFont="1" applyFill="1" applyBorder="1" applyAlignment="1">
      <alignment horizontal="center" vertical="center" wrapText="1"/>
    </xf>
    <xf numFmtId="8" fontId="14" fillId="4" borderId="6" xfId="1" applyNumberFormat="1" applyFont="1" applyFill="1" applyBorder="1" applyAlignment="1">
      <alignment horizontal="center" vertical="center" wrapText="1"/>
    </xf>
    <xf numFmtId="14" fontId="17" fillId="5" borderId="6" xfId="1" applyNumberFormat="1" applyFont="1" applyFill="1" applyBorder="1" applyAlignment="1">
      <alignment horizontal="center" vertical="top" wrapText="1"/>
    </xf>
    <xf numFmtId="0" fontId="17" fillId="5" borderId="6" xfId="1" applyFont="1" applyFill="1" applyBorder="1" applyAlignment="1">
      <alignment horizontal="center" vertical="top" wrapText="1"/>
    </xf>
    <xf numFmtId="0" fontId="1" fillId="0" borderId="6" xfId="1" applyFont="1" applyBorder="1" applyAlignment="1">
      <alignment vertical="center" wrapText="1"/>
    </xf>
    <xf numFmtId="169" fontId="1" fillId="4" borderId="6" xfId="1" applyNumberFormat="1" applyFont="1" applyFill="1" applyBorder="1" applyAlignment="1">
      <alignment horizontal="center" vertical="center" wrapText="1"/>
    </xf>
    <xf numFmtId="8" fontId="1" fillId="5" borderId="6" xfId="1" applyNumberFormat="1" applyFont="1" applyFill="1" applyBorder="1" applyAlignment="1">
      <alignment horizontal="left" vertical="center" wrapText="1"/>
    </xf>
    <xf numFmtId="169" fontId="14" fillId="0" borderId="8" xfId="1" applyNumberFormat="1" applyFont="1" applyBorder="1" applyAlignment="1">
      <alignment vertical="top" wrapText="1"/>
    </xf>
    <xf numFmtId="49" fontId="1" fillId="5" borderId="6" xfId="1" applyNumberFormat="1" applyFont="1" applyFill="1" applyBorder="1" applyAlignment="1">
      <alignment vertical="top" wrapText="1"/>
    </xf>
    <xf numFmtId="169" fontId="1" fillId="5" borderId="6" xfId="1" applyNumberFormat="1" applyFont="1" applyFill="1" applyBorder="1" applyAlignment="1">
      <alignment horizontal="center" vertical="center"/>
    </xf>
    <xf numFmtId="8" fontId="1" fillId="5" borderId="14" xfId="1" applyNumberFormat="1" applyFont="1" applyFill="1" applyBorder="1" applyAlignment="1">
      <alignment horizontal="left" vertical="center" wrapText="1"/>
    </xf>
    <xf numFmtId="169" fontId="1" fillId="0" borderId="6" xfId="1" applyNumberFormat="1" applyFont="1" applyBorder="1" applyAlignment="1">
      <alignment horizontal="center" vertical="center" wrapText="1"/>
    </xf>
    <xf numFmtId="8" fontId="1" fillId="4" borderId="14" xfId="1" applyNumberFormat="1" applyFont="1" applyFill="1" applyBorder="1" applyAlignment="1">
      <alignment horizontal="left" vertical="center" wrapText="1"/>
    </xf>
    <xf numFmtId="0" fontId="17" fillId="9" borderId="6" xfId="1" applyFont="1" applyFill="1" applyBorder="1" applyAlignment="1">
      <alignment horizontal="center" vertical="top" wrapText="1"/>
    </xf>
    <xf numFmtId="0" fontId="1" fillId="9" borderId="6" xfId="1" applyFont="1" applyFill="1" applyBorder="1" applyAlignment="1">
      <alignment vertical="center" wrapText="1"/>
    </xf>
    <xf numFmtId="169" fontId="1" fillId="9" borderId="6" xfId="1" applyNumberFormat="1" applyFont="1" applyFill="1" applyBorder="1" applyAlignment="1">
      <alignment horizontal="center" vertical="center" wrapText="1"/>
    </xf>
    <xf numFmtId="8" fontId="1" fillId="9" borderId="6" xfId="1" applyNumberFormat="1" applyFont="1" applyFill="1" applyBorder="1" applyAlignment="1">
      <alignment horizontal="left" vertical="center" wrapText="1"/>
    </xf>
    <xf numFmtId="165" fontId="1" fillId="0" borderId="5" xfId="0" applyNumberFormat="1" applyFont="1" applyBorder="1" applyAlignment="1">
      <alignment vertical="center"/>
    </xf>
    <xf numFmtId="6" fontId="14" fillId="4" borderId="5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top" wrapText="1"/>
    </xf>
    <xf numFmtId="6" fontId="14" fillId="5" borderId="5" xfId="0" applyNumberFormat="1" applyFont="1" applyFill="1" applyBorder="1" applyAlignment="1">
      <alignment horizontal="center" vertical="top" wrapText="1"/>
    </xf>
    <xf numFmtId="8" fontId="0" fillId="5" borderId="5" xfId="0" applyNumberFormat="1" applyFill="1" applyBorder="1" applyAlignment="1">
      <alignment horizontal="center" vertical="top" wrapText="1"/>
    </xf>
    <xf numFmtId="6" fontId="0" fillId="5" borderId="5" xfId="0" applyNumberForma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center" wrapText="1"/>
    </xf>
    <xf numFmtId="8" fontId="9" fillId="5" borderId="15" xfId="0" applyNumberFormat="1" applyFont="1" applyFill="1" applyBorder="1" applyAlignment="1">
      <alignment vertical="top" wrapText="1"/>
    </xf>
    <xf numFmtId="0" fontId="25" fillId="1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25" fillId="2" borderId="6" xfId="0" applyNumberFormat="1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8" fontId="7" fillId="6" borderId="14" xfId="0" applyNumberFormat="1" applyFont="1" applyFill="1" applyBorder="1" applyAlignment="1">
      <alignment horizontal="center" vertical="center" wrapText="1"/>
    </xf>
    <xf numFmtId="8" fontId="7" fillId="9" borderId="14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7" fontId="1" fillId="2" borderId="6" xfId="0" applyNumberFormat="1" applyFont="1" applyFill="1" applyBorder="1" applyAlignment="1">
      <alignment horizontal="center" vertical="center" wrapText="1"/>
    </xf>
    <xf numFmtId="167" fontId="25" fillId="2" borderId="6" xfId="0" applyNumberFormat="1" applyFont="1" applyFill="1" applyBorder="1" applyAlignment="1">
      <alignment horizontal="center" vertical="center" wrapText="1"/>
    </xf>
    <xf numFmtId="167" fontId="25" fillId="11" borderId="6" xfId="0" applyNumberFormat="1" applyFont="1" applyFill="1" applyBorder="1" applyAlignment="1">
      <alignment horizontal="center" vertical="center" wrapText="1"/>
    </xf>
    <xf numFmtId="167" fontId="25" fillId="16" borderId="6" xfId="0" applyNumberFormat="1" applyFont="1" applyFill="1" applyBorder="1" applyAlignment="1">
      <alignment horizontal="center" vertical="center" wrapText="1"/>
    </xf>
    <xf numFmtId="8" fontId="26" fillId="4" borderId="18" xfId="0" applyNumberFormat="1" applyFont="1" applyFill="1" applyBorder="1" applyAlignment="1">
      <alignment horizontal="center" vertical="center" wrapText="1"/>
    </xf>
    <xf numFmtId="8" fontId="26" fillId="9" borderId="5" xfId="0" applyNumberFormat="1" applyFont="1" applyFill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4" fillId="4" borderId="24" xfId="0" applyNumberFormat="1" applyFont="1" applyFill="1" applyBorder="1" applyAlignment="1">
      <alignment horizontal="center" vertical="center" wrapText="1"/>
    </xf>
    <xf numFmtId="8" fontId="14" fillId="4" borderId="5" xfId="0" applyNumberFormat="1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8" fontId="0" fillId="4" borderId="17" xfId="0" applyNumberFormat="1" applyFill="1" applyBorder="1" applyAlignment="1">
      <alignment horizontal="center" vertical="top" wrapText="1"/>
    </xf>
    <xf numFmtId="0" fontId="14" fillId="17" borderId="20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169" fontId="12" fillId="0" borderId="5" xfId="1" applyNumberFormat="1" applyAlignment="1">
      <alignment vertical="top" wrapText="1"/>
    </xf>
    <xf numFmtId="8" fontId="14" fillId="0" borderId="5" xfId="0" applyNumberFormat="1" applyFont="1" applyBorder="1" applyAlignment="1">
      <alignment horizontal="center" vertical="top" wrapText="1"/>
    </xf>
    <xf numFmtId="8" fontId="14" fillId="4" borderId="8" xfId="0" applyNumberFormat="1" applyFont="1" applyFill="1" applyBorder="1" applyAlignment="1">
      <alignment vertical="top" wrapText="1"/>
    </xf>
    <xf numFmtId="0" fontId="5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vertical="center" wrapText="1"/>
    </xf>
    <xf numFmtId="169" fontId="1" fillId="9" borderId="6" xfId="0" applyNumberFormat="1" applyFont="1" applyFill="1" applyBorder="1" applyAlignment="1">
      <alignment horizontal="center" vertical="center" wrapText="1"/>
    </xf>
    <xf numFmtId="8" fontId="0" fillId="9" borderId="6" xfId="0" applyNumberFormat="1" applyFill="1" applyBorder="1" applyAlignment="1">
      <alignment horizontal="left" vertical="center" wrapText="1"/>
    </xf>
    <xf numFmtId="0" fontId="14" fillId="15" borderId="19" xfId="0" applyFont="1" applyFill="1" applyBorder="1" applyAlignment="1">
      <alignment horizontal="center" vertical="center" wrapText="1"/>
    </xf>
    <xf numFmtId="0" fontId="0" fillId="15" borderId="21" xfId="0" applyFill="1" applyBorder="1" applyAlignment="1">
      <alignment horizontal="center" vertical="center" wrapText="1"/>
    </xf>
    <xf numFmtId="8" fontId="14" fillId="4" borderId="24" xfId="0" applyNumberFormat="1" applyFont="1" applyFill="1" applyBorder="1" applyAlignment="1">
      <alignment horizontal="center" vertical="center" wrapText="1"/>
    </xf>
    <xf numFmtId="8" fontId="14" fillId="4" borderId="5" xfId="0" applyNumberFormat="1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14" fillId="14" borderId="25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12" borderId="19" xfId="0" applyFont="1" applyFill="1" applyBorder="1" applyAlignment="1">
      <alignment horizontal="center" vertical="center" wrapText="1"/>
    </xf>
    <xf numFmtId="0" fontId="14" fillId="12" borderId="20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8" fontId="17" fillId="0" borderId="6" xfId="0" applyNumberFormat="1" applyFont="1" applyBorder="1" applyAlignment="1">
      <alignment vertical="center" wrapText="1"/>
    </xf>
    <xf numFmtId="0" fontId="0" fillId="5" borderId="0" xfId="0" applyFill="1" applyAlignment="1">
      <alignment horizontal="center" vertical="top" wrapText="1"/>
    </xf>
    <xf numFmtId="8" fontId="0" fillId="5" borderId="0" xfId="0" applyNumberFormat="1" applyFill="1" applyAlignment="1">
      <alignment vertical="top" wrapText="1"/>
    </xf>
    <xf numFmtId="0" fontId="0" fillId="5" borderId="0" xfId="0" applyFill="1" applyAlignment="1">
      <alignment horizontal="center" vertical="top" wrapText="1"/>
    </xf>
    <xf numFmtId="170" fontId="0" fillId="5" borderId="0" xfId="0" applyNumberFormat="1" applyFill="1" applyAlignment="1">
      <alignment vertical="top" wrapText="1"/>
    </xf>
    <xf numFmtId="165" fontId="1" fillId="0" borderId="5" xfId="0" applyNumberFormat="1" applyFont="1" applyBorder="1" applyAlignment="1">
      <alignment horizontal="center" vertical="center"/>
    </xf>
    <xf numFmtId="8" fontId="9" fillId="0" borderId="15" xfId="0" applyNumberFormat="1" applyFont="1" applyBorder="1" applyAlignment="1">
      <alignment horizontal="center" vertical="top" wrapText="1"/>
    </xf>
    <xf numFmtId="8" fontId="0" fillId="0" borderId="14" xfId="0" applyNumberFormat="1" applyBorder="1" applyAlignment="1">
      <alignment horizontal="center" vertical="top" wrapText="1"/>
    </xf>
    <xf numFmtId="8" fontId="2" fillId="0" borderId="5" xfId="0" applyNumberFormat="1" applyFont="1" applyBorder="1" applyAlignment="1">
      <alignment horizontal="center" vertical="top" wrapText="1"/>
    </xf>
    <xf numFmtId="8" fontId="14" fillId="12" borderId="14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8" fontId="0" fillId="5" borderId="0" xfId="0" applyNumberFormat="1" applyFill="1" applyAlignment="1">
      <alignment horizontal="center" vertical="top" wrapText="1"/>
    </xf>
    <xf numFmtId="170" fontId="0" fillId="0" borderId="0" xfId="0" applyNumberFormat="1" applyAlignment="1">
      <alignment horizontal="center" vertical="top" wrapText="1"/>
    </xf>
    <xf numFmtId="170" fontId="0" fillId="5" borderId="0" xfId="0" applyNumberFormat="1" applyFill="1" applyAlignment="1">
      <alignment horizontal="center" vertical="top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Q24"/>
  <sheetViews>
    <sheetView tabSelected="1" zoomScale="90" zoomScaleNormal="90" workbookViewId="0">
      <selection activeCell="A3" sqref="A3:XFD3"/>
    </sheetView>
  </sheetViews>
  <sheetFormatPr defaultColWidth="13.5546875" defaultRowHeight="13.2"/>
  <cols>
    <col min="1" max="1" width="14.109375" customWidth="1"/>
    <col min="2" max="2" width="25.44140625" bestFit="1" customWidth="1"/>
    <col min="3" max="3" width="17.88671875" bestFit="1" customWidth="1"/>
    <col min="4" max="4" width="10.109375" bestFit="1" customWidth="1"/>
    <col min="5" max="5" width="7.5546875" bestFit="1" customWidth="1"/>
    <col min="6" max="6" width="10.33203125" style="11" bestFit="1" customWidth="1"/>
    <col min="7" max="8" width="15.21875" style="11" bestFit="1" customWidth="1"/>
    <col min="9" max="9" width="12.88671875" style="11" bestFit="1" customWidth="1"/>
    <col min="10" max="10" width="9.109375" style="11" bestFit="1" customWidth="1"/>
    <col min="11" max="11" width="5.5546875" bestFit="1" customWidth="1"/>
    <col min="12" max="12" width="13.21875" bestFit="1" customWidth="1"/>
    <col min="13" max="13" width="14.109375" bestFit="1" customWidth="1"/>
    <col min="14" max="14" width="16.21875" bestFit="1" customWidth="1"/>
    <col min="15" max="15" width="10" bestFit="1" customWidth="1"/>
    <col min="16" max="16" width="12.21875" bestFit="1" customWidth="1"/>
    <col min="17" max="17" width="15.88671875" bestFit="1" customWidth="1"/>
    <col min="18" max="18" width="12.33203125" bestFit="1" customWidth="1"/>
    <col min="19" max="19" width="11.44140625" bestFit="1" customWidth="1"/>
    <col min="20" max="20" width="14" bestFit="1" customWidth="1"/>
    <col min="21" max="21" width="15.109375" bestFit="1" customWidth="1"/>
    <col min="22" max="22" width="5.5546875" bestFit="1" customWidth="1"/>
    <col min="23" max="23" width="12.6640625" bestFit="1" customWidth="1"/>
    <col min="24" max="24" width="14" bestFit="1" customWidth="1"/>
    <col min="25" max="25" width="17.109375" bestFit="1" customWidth="1"/>
    <col min="26" max="26" width="15.21875" bestFit="1" customWidth="1"/>
    <col min="27" max="27" width="15.33203125" bestFit="1" customWidth="1"/>
    <col min="28" max="28" width="12.6640625" bestFit="1" customWidth="1"/>
    <col min="29" max="29" width="14.44140625" bestFit="1" customWidth="1"/>
    <col min="30" max="30" width="16.21875" bestFit="1" customWidth="1"/>
    <col min="31" max="31" width="5.5546875" bestFit="1" customWidth="1"/>
    <col min="32" max="32" width="8.6640625" bestFit="1" customWidth="1"/>
    <col min="33" max="33" width="8.21875" bestFit="1" customWidth="1"/>
    <col min="34" max="34" width="5.5546875" bestFit="1" customWidth="1"/>
    <col min="35" max="35" width="12.6640625" bestFit="1" customWidth="1"/>
    <col min="36" max="36" width="5.5546875" bestFit="1" customWidth="1"/>
    <col min="37" max="37" width="17.109375" style="14" bestFit="1" customWidth="1"/>
    <col min="38" max="38" width="5.5546875" style="14" bestFit="1" customWidth="1"/>
    <col min="39" max="39" width="12.5546875" style="11" bestFit="1" customWidth="1"/>
    <col min="40" max="40" width="17.88671875" style="11" bestFit="1" customWidth="1"/>
    <col min="41" max="41" width="13.6640625" style="11" bestFit="1" customWidth="1"/>
    <col min="42" max="42" width="15" style="11" bestFit="1" customWidth="1"/>
  </cols>
  <sheetData>
    <row r="1" spans="1:43" ht="14.4">
      <c r="A1" s="100" t="s">
        <v>72</v>
      </c>
      <c r="B1" s="68" t="s">
        <v>56</v>
      </c>
      <c r="C1" s="129"/>
      <c r="D1" s="61">
        <v>73620</v>
      </c>
      <c r="E1" s="69"/>
      <c r="F1" s="182" t="s">
        <v>27</v>
      </c>
      <c r="G1" s="183"/>
      <c r="H1" s="183"/>
      <c r="I1" s="183"/>
      <c r="J1" s="183"/>
      <c r="K1" s="80"/>
      <c r="L1" s="163"/>
      <c r="M1" s="179" t="s">
        <v>22</v>
      </c>
      <c r="N1" s="180"/>
      <c r="O1" s="180"/>
      <c r="P1" s="180"/>
      <c r="Q1" s="180"/>
      <c r="R1" s="180"/>
      <c r="S1" s="180"/>
      <c r="T1" s="180"/>
      <c r="U1" s="180"/>
      <c r="V1" s="81"/>
      <c r="W1" s="134"/>
      <c r="X1" s="177" t="s">
        <v>25</v>
      </c>
      <c r="Y1" s="177"/>
      <c r="Z1" s="177"/>
      <c r="AA1" s="177"/>
      <c r="AB1" s="177"/>
      <c r="AC1" s="177"/>
      <c r="AD1" s="178"/>
      <c r="AE1" s="82"/>
      <c r="AF1" s="173" t="s">
        <v>24</v>
      </c>
      <c r="AG1" s="174"/>
      <c r="AH1" s="84"/>
      <c r="AI1" s="11" t="s">
        <v>93</v>
      </c>
      <c r="AJ1" s="82"/>
      <c r="AK1"/>
      <c r="AL1" s="87"/>
      <c r="AM1" s="175" t="s">
        <v>52</v>
      </c>
      <c r="AN1" s="176"/>
      <c r="AO1" s="176"/>
      <c r="AP1" s="176"/>
    </row>
    <row r="2" spans="1:43" ht="14.4">
      <c r="A2" s="100"/>
      <c r="B2" s="68"/>
      <c r="C2" s="129"/>
      <c r="D2" s="61"/>
      <c r="E2" s="69"/>
      <c r="F2" s="157"/>
      <c r="G2" s="181" t="s">
        <v>3</v>
      </c>
      <c r="H2" s="181"/>
      <c r="I2" s="181"/>
      <c r="J2" s="158"/>
      <c r="K2" s="84"/>
      <c r="L2" s="164"/>
      <c r="M2" s="156"/>
      <c r="N2" s="156"/>
      <c r="O2" s="156"/>
      <c r="P2" s="156"/>
      <c r="Q2" s="156"/>
      <c r="R2" s="156"/>
      <c r="S2" s="156"/>
      <c r="T2" s="156"/>
      <c r="U2" s="156"/>
      <c r="V2" s="81"/>
      <c r="W2" s="134"/>
      <c r="X2" s="155"/>
      <c r="Y2" s="155"/>
      <c r="Z2" s="155"/>
      <c r="AA2" s="155"/>
      <c r="AB2" s="155"/>
      <c r="AC2" s="155"/>
      <c r="AD2" s="155"/>
      <c r="AE2" s="82"/>
      <c r="AF2" s="159"/>
      <c r="AG2" s="160"/>
      <c r="AH2" s="84"/>
      <c r="AI2" s="165"/>
      <c r="AJ2" s="82"/>
      <c r="AK2"/>
      <c r="AL2" s="87"/>
      <c r="AM2" s="153"/>
      <c r="AN2" s="154"/>
      <c r="AO2" s="154"/>
      <c r="AP2" s="154"/>
    </row>
    <row r="3" spans="1:43" ht="39.6">
      <c r="A3" s="100" t="s">
        <v>0</v>
      </c>
      <c r="B3" s="100" t="s">
        <v>1</v>
      </c>
      <c r="C3" s="161" t="s">
        <v>84</v>
      </c>
      <c r="D3" s="161" t="s">
        <v>20</v>
      </c>
      <c r="E3" s="70"/>
      <c r="F3" s="137" t="s">
        <v>2</v>
      </c>
      <c r="G3" s="137" t="s">
        <v>88</v>
      </c>
      <c r="H3" s="137" t="s">
        <v>89</v>
      </c>
      <c r="I3" s="138" t="s">
        <v>90</v>
      </c>
      <c r="J3" s="138" t="s">
        <v>4</v>
      </c>
      <c r="K3" s="139"/>
      <c r="L3" s="137" t="s">
        <v>17</v>
      </c>
      <c r="M3" s="140" t="s">
        <v>32</v>
      </c>
      <c r="N3" s="140" t="s">
        <v>92</v>
      </c>
      <c r="O3" s="140" t="s">
        <v>21</v>
      </c>
      <c r="P3" s="140" t="s">
        <v>31</v>
      </c>
      <c r="Q3" s="140" t="s">
        <v>53</v>
      </c>
      <c r="R3" s="140" t="s">
        <v>11</v>
      </c>
      <c r="S3" s="140" t="s">
        <v>6</v>
      </c>
      <c r="T3" s="140" t="s">
        <v>10</v>
      </c>
      <c r="U3" s="140" t="s">
        <v>33</v>
      </c>
      <c r="V3" s="139"/>
      <c r="W3" s="136" t="s">
        <v>86</v>
      </c>
      <c r="X3" s="140" t="s">
        <v>85</v>
      </c>
      <c r="Y3" s="140" t="s">
        <v>91</v>
      </c>
      <c r="Z3" s="140" t="s">
        <v>87</v>
      </c>
      <c r="AA3" s="140" t="s">
        <v>58</v>
      </c>
      <c r="AB3" s="140" t="s">
        <v>34</v>
      </c>
      <c r="AC3" s="140" t="s">
        <v>54</v>
      </c>
      <c r="AD3" s="140" t="s">
        <v>35</v>
      </c>
      <c r="AE3" s="139"/>
      <c r="AF3" s="140" t="s">
        <v>29</v>
      </c>
      <c r="AG3" s="140" t="s">
        <v>30</v>
      </c>
      <c r="AH3" s="139"/>
      <c r="AI3" s="141" t="s">
        <v>23</v>
      </c>
      <c r="AJ3" s="142"/>
      <c r="AK3" s="143" t="s">
        <v>8</v>
      </c>
      <c r="AL3" s="144"/>
      <c r="AM3" s="145" t="s">
        <v>18</v>
      </c>
      <c r="AN3" s="145" t="s">
        <v>75</v>
      </c>
      <c r="AO3" s="145" t="s">
        <v>55</v>
      </c>
      <c r="AP3" s="145" t="s">
        <v>74</v>
      </c>
    </row>
    <row r="4" spans="1:43" ht="15">
      <c r="A4" s="47"/>
      <c r="B4" s="47"/>
      <c r="C4" s="65"/>
      <c r="D4" s="65" t="s">
        <v>28</v>
      </c>
      <c r="E4" s="70"/>
      <c r="F4" s="146">
        <v>15000</v>
      </c>
      <c r="G4" s="146">
        <v>800</v>
      </c>
      <c r="H4" s="146">
        <v>455</v>
      </c>
      <c r="I4" s="147">
        <f>4400-455-800</f>
        <v>3145</v>
      </c>
      <c r="J4" s="147">
        <v>6800</v>
      </c>
      <c r="K4" s="148"/>
      <c r="L4" s="146">
        <v>448</v>
      </c>
      <c r="M4" s="147">
        <v>65</v>
      </c>
      <c r="N4" s="147">
        <v>500</v>
      </c>
      <c r="O4" s="147">
        <v>450</v>
      </c>
      <c r="P4" s="147">
        <v>72</v>
      </c>
      <c r="Q4" s="147">
        <v>1329</v>
      </c>
      <c r="R4" s="147">
        <v>4028</v>
      </c>
      <c r="S4" s="147">
        <v>1300</v>
      </c>
      <c r="T4" s="147">
        <v>569</v>
      </c>
      <c r="U4" s="147">
        <v>588</v>
      </c>
      <c r="V4" s="148"/>
      <c r="W4" s="149">
        <v>6000</v>
      </c>
      <c r="X4" s="147">
        <v>1000</v>
      </c>
      <c r="Y4" s="147"/>
      <c r="Z4" s="147">
        <v>5000</v>
      </c>
      <c r="AA4" s="147">
        <v>1000</v>
      </c>
      <c r="AB4" s="147">
        <v>7500</v>
      </c>
      <c r="AC4" s="147">
        <v>21291</v>
      </c>
      <c r="AD4" s="147">
        <v>920</v>
      </c>
      <c r="AE4" s="148"/>
      <c r="AF4" s="147">
        <v>600</v>
      </c>
      <c r="AG4" s="147">
        <v>800</v>
      </c>
      <c r="AH4" s="148"/>
      <c r="AI4" s="147">
        <v>2000</v>
      </c>
      <c r="AJ4" s="89"/>
      <c r="AK4" s="150">
        <f t="shared" ref="AK4" si="0">SUM(F4:AI4)</f>
        <v>81660</v>
      </c>
      <c r="AL4" s="151"/>
      <c r="AM4" s="152">
        <v>17000</v>
      </c>
      <c r="AN4" s="63">
        <v>21000</v>
      </c>
      <c r="AO4" s="63">
        <v>700</v>
      </c>
      <c r="AP4" s="63">
        <v>10000</v>
      </c>
      <c r="AQ4" s="14"/>
    </row>
    <row r="5" spans="1:43" s="14" customFormat="1" ht="14.4" thickBot="1">
      <c r="A5" s="25"/>
      <c r="B5" s="25"/>
      <c r="C5" s="167" t="s">
        <v>96</v>
      </c>
      <c r="D5" s="101">
        <v>56394.650000000016</v>
      </c>
      <c r="E5" s="71"/>
      <c r="F5" s="190">
        <v>13499.240000000002</v>
      </c>
      <c r="G5" s="190">
        <v>870.93000000000006</v>
      </c>
      <c r="H5" s="190">
        <v>377.22</v>
      </c>
      <c r="I5" s="190">
        <v>3759.0299999999997</v>
      </c>
      <c r="J5" s="190">
        <v>7877.27</v>
      </c>
      <c r="K5" s="89"/>
      <c r="L5" s="128">
        <v>1166.54</v>
      </c>
      <c r="M5" s="128">
        <v>6.59</v>
      </c>
      <c r="N5" s="128">
        <v>333.15</v>
      </c>
      <c r="O5" s="128">
        <v>432.07</v>
      </c>
      <c r="P5" s="128">
        <v>54</v>
      </c>
      <c r="Q5" s="128">
        <v>0</v>
      </c>
      <c r="R5" s="128">
        <v>3160.9</v>
      </c>
      <c r="S5" s="128">
        <v>1583.5</v>
      </c>
      <c r="T5" s="128">
        <v>542.62</v>
      </c>
      <c r="U5" s="128">
        <v>500</v>
      </c>
      <c r="V5" s="89"/>
      <c r="W5" s="128">
        <v>3712.8</v>
      </c>
      <c r="X5" s="128">
        <v>920.6400000000001</v>
      </c>
      <c r="Y5" s="128">
        <v>141.94999999999999</v>
      </c>
      <c r="Z5" s="128">
        <v>0</v>
      </c>
      <c r="AA5" s="128">
        <v>0</v>
      </c>
      <c r="AB5" s="128">
        <v>6114</v>
      </c>
      <c r="AC5" s="128">
        <v>0</v>
      </c>
      <c r="AD5" s="128">
        <v>950</v>
      </c>
      <c r="AE5" s="89"/>
      <c r="AF5" s="128">
        <v>235.74</v>
      </c>
      <c r="AG5" s="128">
        <v>675</v>
      </c>
      <c r="AH5" s="89"/>
      <c r="AI5" s="128">
        <v>1390.81</v>
      </c>
      <c r="AJ5" s="89"/>
      <c r="AK5" s="128">
        <v>48304.000000000015</v>
      </c>
      <c r="AL5" s="74"/>
      <c r="AM5" s="128">
        <v>8040.65</v>
      </c>
      <c r="AN5" s="128">
        <v>0</v>
      </c>
      <c r="AO5" s="128">
        <v>50</v>
      </c>
      <c r="AP5" s="128">
        <v>0</v>
      </c>
    </row>
    <row r="6" spans="1:43" s="14" customFormat="1" ht="14.4" thickBot="1">
      <c r="C6" s="101" t="s">
        <v>57</v>
      </c>
      <c r="D6" s="54"/>
      <c r="E6" s="71"/>
      <c r="F6" s="162">
        <v>1500.7599999999984</v>
      </c>
      <c r="G6" s="162">
        <v>-70.930000000000064</v>
      </c>
      <c r="H6" s="162">
        <v>77.779999999999973</v>
      </c>
      <c r="I6" s="162">
        <v>-614.02999999999975</v>
      </c>
      <c r="J6" s="162">
        <v>-1077.2700000000004</v>
      </c>
      <c r="K6" s="89"/>
      <c r="L6" s="162">
        <v>-718.54</v>
      </c>
      <c r="M6" s="162">
        <v>58.41</v>
      </c>
      <c r="N6" s="162">
        <v>166.85000000000002</v>
      </c>
      <c r="O6" s="162">
        <v>17.930000000000007</v>
      </c>
      <c r="P6" s="162">
        <v>18</v>
      </c>
      <c r="Q6" s="162">
        <v>1329</v>
      </c>
      <c r="R6" s="162">
        <v>867.09999999999991</v>
      </c>
      <c r="S6" s="162">
        <v>-283.5</v>
      </c>
      <c r="T6" s="162">
        <v>26.379999999999995</v>
      </c>
      <c r="U6" s="162">
        <v>88</v>
      </c>
      <c r="V6" s="162">
        <v>0</v>
      </c>
      <c r="W6" s="162">
        <v>2287.1999999999998</v>
      </c>
      <c r="X6" s="162">
        <v>79.3599999999999</v>
      </c>
      <c r="Y6" s="162">
        <v>-141.94999999999999</v>
      </c>
      <c r="Z6" s="162">
        <v>5000</v>
      </c>
      <c r="AA6" s="162">
        <v>1000</v>
      </c>
      <c r="AB6" s="162">
        <v>1386</v>
      </c>
      <c r="AC6" s="162">
        <v>21291</v>
      </c>
      <c r="AD6" s="162">
        <v>-30</v>
      </c>
      <c r="AE6" s="162">
        <v>0</v>
      </c>
      <c r="AF6" s="162">
        <v>364.26</v>
      </c>
      <c r="AG6" s="162">
        <v>125</v>
      </c>
      <c r="AH6" s="162">
        <v>0</v>
      </c>
      <c r="AI6" s="162">
        <v>609.19000000000005</v>
      </c>
      <c r="AJ6" s="162">
        <v>0</v>
      </c>
      <c r="AK6" s="162">
        <v>33355.999999999985</v>
      </c>
      <c r="AL6" s="162">
        <v>0</v>
      </c>
      <c r="AM6" s="162">
        <v>8959.35</v>
      </c>
      <c r="AN6" s="162">
        <v>21000</v>
      </c>
      <c r="AO6" s="162">
        <v>650</v>
      </c>
      <c r="AP6" s="162">
        <v>10000</v>
      </c>
    </row>
    <row r="7" spans="1:43" ht="13.8">
      <c r="C7" s="11"/>
      <c r="D7" s="11"/>
      <c r="E7" s="11"/>
      <c r="F7" s="191"/>
      <c r="G7" s="191"/>
      <c r="H7" s="191"/>
      <c r="I7" s="191"/>
      <c r="J7" s="191"/>
      <c r="K7" s="89"/>
      <c r="L7" s="49"/>
      <c r="M7" s="49"/>
      <c r="N7" s="49"/>
      <c r="O7" s="49"/>
      <c r="P7" s="49"/>
      <c r="Q7" s="49"/>
      <c r="R7" s="49"/>
      <c r="S7" s="49"/>
      <c r="T7" s="49"/>
      <c r="U7" s="49"/>
      <c r="V7" s="78"/>
      <c r="W7" s="135"/>
      <c r="X7" s="49"/>
      <c r="Y7" s="49"/>
      <c r="Z7" s="49"/>
      <c r="AA7" s="49"/>
      <c r="AB7" s="49"/>
      <c r="AC7" s="49"/>
      <c r="AD7" s="50"/>
      <c r="AE7" s="83"/>
      <c r="AF7" s="49"/>
      <c r="AG7" s="50"/>
      <c r="AH7" s="85"/>
      <c r="AI7" s="62"/>
      <c r="AJ7" s="90"/>
      <c r="AL7" s="76"/>
      <c r="AM7" s="15"/>
      <c r="AN7" s="15"/>
      <c r="AO7" s="88"/>
      <c r="AP7" s="88"/>
    </row>
    <row r="8" spans="1:43">
      <c r="C8" s="14"/>
      <c r="F8" s="192">
        <v>2880</v>
      </c>
      <c r="G8" s="192">
        <v>166.24</v>
      </c>
      <c r="H8" s="192">
        <v>75.44</v>
      </c>
      <c r="I8" s="192">
        <v>360.77</v>
      </c>
      <c r="J8" s="192">
        <v>1431.88</v>
      </c>
      <c r="K8" s="79"/>
      <c r="L8" s="51">
        <v>300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632.17999999999995</v>
      </c>
      <c r="S8" s="51">
        <v>0</v>
      </c>
      <c r="T8" s="51">
        <v>0</v>
      </c>
      <c r="U8" s="51">
        <v>0</v>
      </c>
      <c r="V8" s="79"/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1400</v>
      </c>
      <c r="AC8" s="51">
        <v>21291</v>
      </c>
      <c r="AD8" s="51">
        <v>0</v>
      </c>
      <c r="AE8" s="79"/>
      <c r="AF8" s="51">
        <v>0</v>
      </c>
      <c r="AG8" s="72">
        <v>0</v>
      </c>
      <c r="AH8" s="86"/>
      <c r="AI8" s="51">
        <v>0</v>
      </c>
      <c r="AJ8" s="79"/>
      <c r="AK8" s="31">
        <v>28537.510000000002</v>
      </c>
      <c r="AL8" s="75"/>
      <c r="AM8" s="24"/>
      <c r="AN8" s="24"/>
      <c r="AO8" s="88"/>
      <c r="AP8" s="88" t="s">
        <v>82</v>
      </c>
    </row>
    <row r="9" spans="1:43" ht="14.4">
      <c r="A9" t="s">
        <v>97</v>
      </c>
      <c r="B9" t="s">
        <v>98</v>
      </c>
      <c r="C9" s="14">
        <v>-5098.0200000000004</v>
      </c>
      <c r="F9" s="132"/>
      <c r="G9" s="132"/>
      <c r="H9" s="132"/>
      <c r="I9" s="193"/>
      <c r="J9" s="193"/>
      <c r="K9" s="77"/>
      <c r="L9" s="48"/>
      <c r="M9" s="16"/>
      <c r="N9" s="16"/>
      <c r="O9" s="16"/>
      <c r="P9" s="16"/>
      <c r="Q9" s="16"/>
      <c r="R9" s="16"/>
      <c r="S9" s="16"/>
      <c r="T9" s="16"/>
      <c r="U9" s="16"/>
      <c r="V9" s="77"/>
      <c r="W9" s="48"/>
      <c r="X9" s="16"/>
      <c r="Y9" s="16"/>
      <c r="Z9" s="16"/>
      <c r="AA9" s="16"/>
      <c r="AB9" s="16"/>
      <c r="AC9" s="16"/>
      <c r="AD9" s="16"/>
      <c r="AE9" s="77"/>
      <c r="AF9" s="16"/>
      <c r="AG9" s="16"/>
      <c r="AH9" s="77"/>
      <c r="AI9" s="48"/>
      <c r="AJ9" s="91"/>
      <c r="AK9" s="16"/>
      <c r="AL9" s="77"/>
      <c r="AM9" s="15"/>
      <c r="AN9" s="15"/>
      <c r="AO9" s="88"/>
      <c r="AP9" s="88"/>
    </row>
    <row r="10" spans="1:43">
      <c r="A10" t="s">
        <v>94</v>
      </c>
      <c r="B10" t="s">
        <v>99</v>
      </c>
      <c r="C10" s="14">
        <v>637.45000000000005</v>
      </c>
      <c r="F10" s="194">
        <v>-1379.2400000000016</v>
      </c>
      <c r="G10" s="194">
        <v>-237.17000000000007</v>
      </c>
      <c r="H10" s="194">
        <v>2.339999999999975</v>
      </c>
      <c r="I10" s="194">
        <v>-974.79999999999973</v>
      </c>
      <c r="J10" s="194">
        <v>-2509.1500000000005</v>
      </c>
      <c r="K10" s="77"/>
      <c r="L10" s="102">
        <v>-1018.54</v>
      </c>
      <c r="M10" s="102">
        <v>58.41</v>
      </c>
      <c r="N10" s="102">
        <v>166.85000000000002</v>
      </c>
      <c r="O10" s="102">
        <v>17.930000000000007</v>
      </c>
      <c r="P10" s="102">
        <v>18</v>
      </c>
      <c r="Q10" s="102">
        <v>1329</v>
      </c>
      <c r="R10" s="102">
        <v>234.91999999999996</v>
      </c>
      <c r="S10" s="102">
        <v>-283.5</v>
      </c>
      <c r="T10" s="102">
        <v>26.379999999999995</v>
      </c>
      <c r="U10" s="102">
        <v>88</v>
      </c>
      <c r="V10" s="102">
        <v>0</v>
      </c>
      <c r="W10" s="102">
        <v>2287.1999999999998</v>
      </c>
      <c r="X10" s="102">
        <v>79.3599999999999</v>
      </c>
      <c r="Y10" s="102">
        <v>-141.94999999999999</v>
      </c>
      <c r="Z10" s="102">
        <v>5000</v>
      </c>
      <c r="AA10" s="102">
        <v>1000</v>
      </c>
      <c r="AB10" s="102">
        <v>-14</v>
      </c>
      <c r="AC10" s="102">
        <v>0</v>
      </c>
      <c r="AD10" s="102">
        <v>-30</v>
      </c>
      <c r="AE10" s="102">
        <v>0</v>
      </c>
      <c r="AF10" s="102">
        <v>364.26</v>
      </c>
      <c r="AG10" s="102">
        <v>125</v>
      </c>
      <c r="AH10" s="102">
        <v>0</v>
      </c>
      <c r="AI10" s="102">
        <v>609.19000000000005</v>
      </c>
      <c r="AJ10" s="102">
        <v>0</v>
      </c>
      <c r="AK10" s="102">
        <v>4818.4899999999834</v>
      </c>
      <c r="AL10" s="102">
        <v>0</v>
      </c>
      <c r="AM10" s="102">
        <v>8959.35</v>
      </c>
      <c r="AN10" s="102">
        <v>21000</v>
      </c>
      <c r="AO10" s="102">
        <v>650</v>
      </c>
      <c r="AP10" s="102">
        <v>10000</v>
      </c>
    </row>
    <row r="11" spans="1:43" ht="26.4">
      <c r="A11" t="s">
        <v>100</v>
      </c>
      <c r="B11" t="s">
        <v>99</v>
      </c>
      <c r="C11" s="14">
        <v>8180.61</v>
      </c>
      <c r="I11" s="195"/>
      <c r="J11" s="195"/>
      <c r="AM11" s="15"/>
      <c r="AN11" s="15"/>
      <c r="AO11" s="15"/>
      <c r="AP11" s="15"/>
    </row>
    <row r="12" spans="1:43">
      <c r="A12" t="s">
        <v>95</v>
      </c>
      <c r="B12" t="s">
        <v>99</v>
      </c>
      <c r="C12" s="14">
        <v>489</v>
      </c>
      <c r="G12" s="186"/>
      <c r="H12" s="186"/>
      <c r="I12" s="186"/>
      <c r="J12" s="188"/>
      <c r="K12" s="64"/>
      <c r="L12" s="64"/>
      <c r="M12" s="64"/>
      <c r="N12" s="186"/>
      <c r="O12" s="186"/>
      <c r="P12" s="186"/>
      <c r="Q12" s="186"/>
      <c r="R12" s="186"/>
      <c r="S12" s="186"/>
      <c r="T12" s="186"/>
      <c r="U12" s="64"/>
      <c r="V12" s="64"/>
      <c r="W12" s="64"/>
      <c r="X12" s="186"/>
      <c r="Y12" s="186"/>
      <c r="Z12" s="186"/>
      <c r="AA12" s="186"/>
      <c r="AB12" s="186"/>
      <c r="AC12" s="186"/>
      <c r="AD12" s="64"/>
      <c r="AE12" s="64"/>
      <c r="AF12" s="186"/>
      <c r="AG12" s="186"/>
      <c r="AH12" s="64"/>
      <c r="AI12" s="64"/>
      <c r="AJ12" s="64"/>
      <c r="AK12" s="187"/>
      <c r="AL12" s="187"/>
      <c r="AM12" s="188"/>
      <c r="AN12" s="188"/>
      <c r="AO12" s="188"/>
      <c r="AP12" s="188"/>
    </row>
    <row r="13" spans="1:43">
      <c r="A13" t="s">
        <v>7</v>
      </c>
      <c r="B13" t="s">
        <v>99</v>
      </c>
      <c r="C13" s="14">
        <v>609.19000000000005</v>
      </c>
      <c r="F13" s="15"/>
      <c r="G13" s="196"/>
      <c r="H13" s="196"/>
      <c r="I13" s="196"/>
      <c r="J13" s="196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64"/>
      <c r="AK13" s="187"/>
      <c r="AL13" s="187"/>
      <c r="AM13" s="130"/>
      <c r="AN13" s="188"/>
      <c r="AO13" s="188"/>
      <c r="AP13" s="188"/>
    </row>
    <row r="14" spans="1:43" ht="13.8" thickBot="1">
      <c r="G14" s="188"/>
      <c r="H14" s="188"/>
      <c r="I14" s="188"/>
      <c r="J14" s="188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187"/>
      <c r="AL14" s="187"/>
      <c r="AM14" s="131"/>
      <c r="AN14" s="188"/>
      <c r="AO14" s="188"/>
      <c r="AP14" s="188"/>
    </row>
    <row r="15" spans="1:43" ht="13.8" thickBot="1">
      <c r="B15" t="s">
        <v>101</v>
      </c>
      <c r="C15" s="168">
        <f>SUM(C9:C14)</f>
        <v>4818.2299999999996</v>
      </c>
      <c r="G15" s="188"/>
      <c r="H15" s="188"/>
      <c r="I15" s="188"/>
      <c r="J15" s="188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187"/>
      <c r="AL15" s="187"/>
      <c r="AM15" s="131"/>
      <c r="AN15" s="188"/>
      <c r="AO15" s="188"/>
      <c r="AP15" s="188"/>
    </row>
    <row r="16" spans="1:43">
      <c r="B16" s="29" t="s">
        <v>99</v>
      </c>
      <c r="G16" s="188"/>
      <c r="H16" s="188"/>
      <c r="I16" s="188"/>
      <c r="J16" s="188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187"/>
      <c r="AL16" s="187"/>
      <c r="AM16" s="132"/>
      <c r="AN16" s="188"/>
      <c r="AO16" s="188"/>
      <c r="AP16" s="188"/>
    </row>
    <row r="17" spans="6:42">
      <c r="F17" s="197"/>
      <c r="G17" s="198"/>
      <c r="H17" s="198"/>
      <c r="I17" s="198"/>
      <c r="J17" s="198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</row>
    <row r="18" spans="6:42">
      <c r="AM18" s="132"/>
    </row>
    <row r="19" spans="6:42">
      <c r="AM19" s="130"/>
    </row>
    <row r="20" spans="6:42">
      <c r="AM20" s="133"/>
    </row>
    <row r="21" spans="6:42">
      <c r="AM21" s="130"/>
    </row>
    <row r="22" spans="6:42">
      <c r="AM22" s="133"/>
    </row>
    <row r="23" spans="6:42">
      <c r="AM23" s="130"/>
    </row>
    <row r="24" spans="6:42">
      <c r="AM24" s="130"/>
    </row>
  </sheetData>
  <mergeCells count="10">
    <mergeCell ref="AM1:AP1"/>
    <mergeCell ref="X1:AD1"/>
    <mergeCell ref="M1:U1"/>
    <mergeCell ref="G2:I2"/>
    <mergeCell ref="F1:J1"/>
    <mergeCell ref="G12:I12"/>
    <mergeCell ref="N12:T12"/>
    <mergeCell ref="X12:AC12"/>
    <mergeCell ref="AF12:AG12"/>
    <mergeCell ref="AF1:AG1"/>
  </mergeCells>
  <phoneticPr fontId="22" type="noConversion"/>
  <pageMargins left="0.25" right="0.25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29" customWidth="1"/>
    <col min="3" max="3" width="9.109375" style="11"/>
    <col min="4" max="4" width="16.6640625" style="11" customWidth="1"/>
    <col min="5" max="5" width="9.109375" style="25"/>
    <col min="6" max="6" width="9.109375" style="28"/>
    <col min="7" max="9" width="9.109375" style="25"/>
  </cols>
  <sheetData>
    <row r="1" spans="1:8">
      <c r="B1" s="27"/>
      <c r="C1" s="27" t="s">
        <v>30</v>
      </c>
      <c r="D1" s="27" t="s">
        <v>41</v>
      </c>
      <c r="F1" s="27"/>
      <c r="G1" s="27" t="s">
        <v>30</v>
      </c>
      <c r="H1" s="27" t="s">
        <v>41</v>
      </c>
    </row>
    <row r="2" spans="1:8" ht="26.4">
      <c r="A2" s="18" t="s">
        <v>36</v>
      </c>
      <c r="B2" s="27">
        <v>1</v>
      </c>
      <c r="C2" s="24">
        <v>15</v>
      </c>
      <c r="D2" s="19"/>
      <c r="E2" s="26" t="s">
        <v>43</v>
      </c>
      <c r="F2" s="184">
        <v>1</v>
      </c>
      <c r="G2" s="185">
        <v>35.630000000000003</v>
      </c>
      <c r="H2" s="20"/>
    </row>
    <row r="3" spans="1:8">
      <c r="B3" s="27">
        <v>2</v>
      </c>
      <c r="C3" s="24">
        <v>4.13</v>
      </c>
      <c r="D3" s="19"/>
      <c r="F3" s="184"/>
      <c r="G3" s="185"/>
      <c r="H3" s="20"/>
    </row>
    <row r="4" spans="1:8">
      <c r="B4" s="27">
        <v>3</v>
      </c>
      <c r="C4" s="19"/>
      <c r="D4" s="19">
        <v>7.5</v>
      </c>
      <c r="F4" s="30">
        <v>2</v>
      </c>
      <c r="G4" s="21">
        <v>24.75</v>
      </c>
      <c r="H4" s="20"/>
    </row>
    <row r="5" spans="1:8">
      <c r="B5" s="27">
        <v>4</v>
      </c>
      <c r="C5" s="37">
        <v>6.38</v>
      </c>
      <c r="D5" s="19"/>
      <c r="F5" s="30">
        <v>3</v>
      </c>
      <c r="G5" s="20"/>
      <c r="H5" s="21">
        <v>12.38</v>
      </c>
    </row>
    <row r="6" spans="1:8">
      <c r="B6" s="27">
        <v>5</v>
      </c>
      <c r="C6" s="37">
        <v>6.75</v>
      </c>
      <c r="D6" s="19"/>
      <c r="F6" s="30">
        <v>3</v>
      </c>
      <c r="G6" s="20"/>
      <c r="H6" s="21">
        <v>19.5</v>
      </c>
    </row>
    <row r="7" spans="1:8">
      <c r="B7" s="27">
        <v>6</v>
      </c>
      <c r="C7" s="24">
        <v>10.5</v>
      </c>
      <c r="D7" s="19"/>
      <c r="F7" s="30">
        <v>4</v>
      </c>
      <c r="G7" s="20"/>
      <c r="H7" s="21">
        <v>75</v>
      </c>
    </row>
    <row r="8" spans="1:8">
      <c r="B8" s="27">
        <v>7</v>
      </c>
      <c r="C8" s="19"/>
      <c r="D8" s="19">
        <v>10.130000000000001</v>
      </c>
      <c r="F8" s="30">
        <v>5</v>
      </c>
      <c r="G8" s="21">
        <v>21.38</v>
      </c>
      <c r="H8" s="20"/>
    </row>
    <row r="9" spans="1:8">
      <c r="B9" s="27">
        <v>8</v>
      </c>
      <c r="C9" s="24">
        <v>12.38</v>
      </c>
      <c r="D9" s="19"/>
      <c r="F9" s="30">
        <v>6</v>
      </c>
      <c r="G9" s="21">
        <v>13.13</v>
      </c>
      <c r="H9" s="20"/>
    </row>
    <row r="10" spans="1:8">
      <c r="B10" s="27">
        <v>9</v>
      </c>
      <c r="C10" s="24">
        <v>12.75</v>
      </c>
      <c r="D10" s="19"/>
      <c r="F10" s="30">
        <v>7</v>
      </c>
      <c r="G10" s="21">
        <v>17.63</v>
      </c>
      <c r="H10" s="20"/>
    </row>
    <row r="11" spans="1:8">
      <c r="B11" s="27">
        <v>10</v>
      </c>
      <c r="C11" s="24">
        <v>14.63</v>
      </c>
      <c r="D11" s="19"/>
      <c r="F11" s="30">
        <v>8</v>
      </c>
      <c r="G11" s="21">
        <v>15.75</v>
      </c>
      <c r="H11" s="20"/>
    </row>
    <row r="12" spans="1:8">
      <c r="B12" s="27">
        <v>11</v>
      </c>
      <c r="C12" s="24">
        <v>9.3800000000000008</v>
      </c>
      <c r="D12" s="19"/>
      <c r="F12" s="30" t="s">
        <v>44</v>
      </c>
      <c r="G12" s="20"/>
      <c r="H12" s="21">
        <v>13.88</v>
      </c>
    </row>
    <row r="13" spans="1:8">
      <c r="B13" s="27">
        <v>12</v>
      </c>
      <c r="C13" s="24">
        <v>8.25</v>
      </c>
      <c r="D13" s="19"/>
      <c r="F13" s="30" t="s">
        <v>45</v>
      </c>
      <c r="G13" s="20"/>
      <c r="H13" s="21">
        <v>13.5</v>
      </c>
    </row>
    <row r="14" spans="1:8">
      <c r="B14" s="27">
        <v>13</v>
      </c>
      <c r="C14" s="37">
        <v>13.13</v>
      </c>
      <c r="D14" s="19"/>
      <c r="F14" s="30" t="s">
        <v>46</v>
      </c>
      <c r="G14" s="21">
        <v>13.88</v>
      </c>
      <c r="H14" s="20"/>
    </row>
    <row r="15" spans="1:8">
      <c r="B15" s="27">
        <v>14</v>
      </c>
      <c r="C15" s="24">
        <v>9.75</v>
      </c>
      <c r="D15" s="19"/>
      <c r="F15" s="27"/>
      <c r="G15" s="22"/>
      <c r="H15" s="22"/>
    </row>
    <row r="16" spans="1:8">
      <c r="B16" s="27">
        <v>15</v>
      </c>
      <c r="C16" s="24">
        <v>9.75</v>
      </c>
      <c r="D16" s="19"/>
      <c r="F16" s="27"/>
      <c r="G16" s="22"/>
      <c r="H16" s="22"/>
    </row>
    <row r="17" spans="2:8">
      <c r="B17" s="27">
        <v>16</v>
      </c>
      <c r="C17" s="24">
        <v>8.6300000000000008</v>
      </c>
      <c r="D17" s="19"/>
      <c r="F17" s="27"/>
      <c r="G17" s="22"/>
      <c r="H17" s="22"/>
    </row>
    <row r="18" spans="2:8">
      <c r="B18" s="27">
        <v>17</v>
      </c>
      <c r="C18" s="41">
        <v>9.75</v>
      </c>
      <c r="D18" s="19"/>
      <c r="F18" s="27"/>
      <c r="G18" s="22"/>
      <c r="H18" s="22"/>
    </row>
    <row r="19" spans="2:8">
      <c r="B19" s="27">
        <v>18</v>
      </c>
      <c r="C19" s="24">
        <v>21.38</v>
      </c>
      <c r="D19" s="19"/>
      <c r="F19" s="27"/>
      <c r="G19" s="22"/>
      <c r="H19" s="22"/>
    </row>
    <row r="20" spans="2:8">
      <c r="B20" s="27" t="s">
        <v>37</v>
      </c>
      <c r="C20" s="24">
        <v>12.75</v>
      </c>
      <c r="D20" s="19"/>
      <c r="F20" s="27"/>
      <c r="G20" s="22"/>
      <c r="H20" s="22"/>
    </row>
    <row r="21" spans="2:8">
      <c r="B21" s="27" t="s">
        <v>38</v>
      </c>
      <c r="C21" s="24">
        <v>12.75</v>
      </c>
      <c r="D21" s="19"/>
      <c r="F21" s="27"/>
      <c r="G21" s="22"/>
      <c r="H21" s="22"/>
    </row>
    <row r="22" spans="2:8">
      <c r="B22" s="27">
        <v>20</v>
      </c>
      <c r="C22" s="42"/>
      <c r="D22" s="19">
        <v>9.75</v>
      </c>
      <c r="F22" s="27"/>
      <c r="G22" s="22"/>
      <c r="H22" s="22"/>
    </row>
    <row r="23" spans="2:8">
      <c r="B23" s="27">
        <v>21</v>
      </c>
      <c r="C23" s="24">
        <v>9</v>
      </c>
      <c r="D23" s="19"/>
      <c r="F23" s="27"/>
      <c r="G23" s="22"/>
      <c r="H23" s="22"/>
    </row>
    <row r="24" spans="2:8">
      <c r="B24" s="27">
        <v>22</v>
      </c>
      <c r="C24" s="24">
        <v>8.6300000000000008</v>
      </c>
      <c r="D24" s="19"/>
      <c r="F24" s="27"/>
      <c r="G24" s="22"/>
      <c r="H24" s="22"/>
    </row>
    <row r="25" spans="2:8">
      <c r="B25" s="27">
        <v>23</v>
      </c>
      <c r="C25" s="24">
        <v>8.6300000000000008</v>
      </c>
      <c r="D25" s="19"/>
      <c r="F25" s="27"/>
      <c r="G25" s="22"/>
      <c r="H25" s="22"/>
    </row>
    <row r="26" spans="2:8">
      <c r="B26" s="27">
        <v>24</v>
      </c>
      <c r="C26" s="37">
        <v>9.75</v>
      </c>
      <c r="D26" s="19"/>
      <c r="F26" s="27"/>
      <c r="G26" s="22"/>
      <c r="H26" s="22"/>
    </row>
    <row r="27" spans="2:8">
      <c r="B27" s="27">
        <v>25</v>
      </c>
      <c r="C27" s="19"/>
      <c r="D27" s="19">
        <v>19.5</v>
      </c>
      <c r="F27" s="27"/>
      <c r="G27" s="22"/>
      <c r="H27" s="22"/>
    </row>
    <row r="28" spans="2:8">
      <c r="B28" s="27" t="s">
        <v>39</v>
      </c>
      <c r="C28" s="24">
        <v>10.88</v>
      </c>
      <c r="D28" s="19"/>
      <c r="F28" s="27"/>
      <c r="G28" s="22"/>
      <c r="H28" s="22"/>
    </row>
    <row r="29" spans="2:8">
      <c r="B29" s="27" t="s">
        <v>40</v>
      </c>
      <c r="C29" s="24">
        <v>10.88</v>
      </c>
      <c r="D29" s="19"/>
      <c r="F29" s="27"/>
      <c r="G29" s="22"/>
      <c r="H29" s="22"/>
    </row>
    <row r="30" spans="2:8">
      <c r="B30" s="27">
        <v>27</v>
      </c>
      <c r="C30" s="24">
        <v>15</v>
      </c>
      <c r="D30" s="19"/>
      <c r="F30" s="27"/>
      <c r="G30" s="22"/>
      <c r="H30" s="22"/>
    </row>
    <row r="31" spans="2:8">
      <c r="B31" s="27">
        <v>28</v>
      </c>
      <c r="C31" s="24">
        <v>37.130000000000003</v>
      </c>
      <c r="D31" s="19"/>
      <c r="F31" s="27"/>
      <c r="G31" s="22"/>
      <c r="H31" s="22"/>
    </row>
    <row r="32" spans="2:8">
      <c r="B32" s="27">
        <v>29</v>
      </c>
      <c r="C32" s="24">
        <v>9.75</v>
      </c>
      <c r="D32" s="19"/>
      <c r="F32" s="27"/>
      <c r="G32" s="22"/>
      <c r="H32" s="22"/>
    </row>
    <row r="33" spans="2:8">
      <c r="B33" s="27">
        <v>30</v>
      </c>
      <c r="C33" s="24">
        <v>9.3800000000000008</v>
      </c>
      <c r="D33" s="19"/>
      <c r="F33" s="27"/>
      <c r="G33" s="22"/>
      <c r="H33" s="22"/>
    </row>
    <row r="34" spans="2:8">
      <c r="B34" s="27" t="s">
        <v>42</v>
      </c>
      <c r="C34" s="24">
        <v>52.13</v>
      </c>
      <c r="D34" s="19"/>
      <c r="F34" s="27"/>
      <c r="G34" s="22"/>
      <c r="H34" s="22"/>
    </row>
    <row r="35" spans="2:8" ht="13.8" thickBot="1">
      <c r="B35" s="28"/>
      <c r="C35" s="32">
        <f>SUM(C2:C34)</f>
        <v>379.19999999999993</v>
      </c>
      <c r="D35" s="23">
        <f>SUM(D2:D34)</f>
        <v>46.88</v>
      </c>
      <c r="F35" s="27"/>
      <c r="G35" s="33">
        <f>SUM(G2:G34)</f>
        <v>142.14999999999998</v>
      </c>
      <c r="H35" s="22">
        <f>SUM(H2:H34)</f>
        <v>134.26</v>
      </c>
    </row>
    <row r="36" spans="2:8" ht="13.8" thickTop="1"/>
    <row r="38" spans="2:8" ht="26.4">
      <c r="B38" s="29" t="s">
        <v>47</v>
      </c>
      <c r="C38" s="34">
        <f>C35+G35</f>
        <v>521.34999999999991</v>
      </c>
    </row>
    <row r="40" spans="2:8">
      <c r="B40" s="29" t="s">
        <v>41</v>
      </c>
      <c r="C40" s="11">
        <f>D35+H35</f>
        <v>181.14</v>
      </c>
      <c r="D40" s="11" t="s">
        <v>48</v>
      </c>
    </row>
    <row r="42" spans="2:8" ht="26.4">
      <c r="B42" s="29" t="s">
        <v>50</v>
      </c>
      <c r="C42" s="38">
        <f>C26+C22+C14+C6+C5</f>
        <v>36.010000000000005</v>
      </c>
    </row>
    <row r="43" spans="2:8" ht="13.8" thickBot="1"/>
    <row r="44" spans="2:8" ht="13.8" thickBot="1">
      <c r="B44" s="43" t="s">
        <v>9</v>
      </c>
      <c r="C44" s="44">
        <f>C38-C42</f>
        <v>485.33999999999992</v>
      </c>
      <c r="D44" s="45" t="s">
        <v>51</v>
      </c>
    </row>
    <row r="46" spans="2:8">
      <c r="B46" s="29" t="s">
        <v>49</v>
      </c>
      <c r="C46" s="35">
        <v>700</v>
      </c>
      <c r="D46" s="46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EB9B-5FFF-4181-BBD6-869812E83ED5}">
  <dimension ref="A1:H57"/>
  <sheetViews>
    <sheetView workbookViewId="0">
      <selection activeCell="A2" sqref="A2"/>
    </sheetView>
  </sheetViews>
  <sheetFormatPr defaultRowHeight="13.2"/>
  <cols>
    <col min="1" max="1" width="31.44140625" bestFit="1" customWidth="1"/>
    <col min="2" max="2" width="8.5546875" bestFit="1" customWidth="1"/>
    <col min="3" max="3" width="25.88671875" customWidth="1"/>
    <col min="4" max="4" width="22.21875" style="94" customWidth="1"/>
    <col min="5" max="5" width="23.5546875" customWidth="1"/>
  </cols>
  <sheetData>
    <row r="1" spans="1:8" ht="15.6">
      <c r="A1" s="103" t="s">
        <v>102</v>
      </c>
      <c r="B1" s="104"/>
      <c r="C1" s="104"/>
      <c r="D1" s="105">
        <f>SUM(D4:D60)</f>
        <v>73315</v>
      </c>
      <c r="E1" s="104"/>
      <c r="F1" s="104"/>
      <c r="G1" s="104"/>
      <c r="H1" s="104"/>
    </row>
    <row r="2" spans="1:8" ht="13.8">
      <c r="A2" s="104"/>
      <c r="B2" s="106"/>
      <c r="C2" s="107"/>
      <c r="D2" s="108"/>
      <c r="E2" s="109"/>
      <c r="F2" s="104"/>
      <c r="G2" s="104"/>
      <c r="H2" s="104"/>
    </row>
    <row r="3" spans="1:8" ht="26.4">
      <c r="A3" s="110" t="s">
        <v>71</v>
      </c>
      <c r="B3" s="110" t="s">
        <v>61</v>
      </c>
      <c r="C3" s="110" t="s">
        <v>5</v>
      </c>
      <c r="D3" s="111" t="s">
        <v>19</v>
      </c>
      <c r="E3" s="112" t="s">
        <v>77</v>
      </c>
      <c r="F3" s="104"/>
      <c r="G3" s="104"/>
      <c r="H3" s="104"/>
    </row>
    <row r="4" spans="1:8" ht="13.8">
      <c r="A4" s="113" t="s">
        <v>72</v>
      </c>
      <c r="B4" s="114" t="s">
        <v>64</v>
      </c>
      <c r="C4" s="115" t="s">
        <v>65</v>
      </c>
      <c r="D4" s="116">
        <f>15149/2</f>
        <v>7574.5</v>
      </c>
      <c r="E4" s="117" t="s">
        <v>81</v>
      </c>
      <c r="F4" s="104"/>
      <c r="G4" s="104"/>
      <c r="H4" s="104"/>
    </row>
    <row r="5" spans="1:8" ht="13.8">
      <c r="A5" s="113" t="s">
        <v>72</v>
      </c>
      <c r="B5" s="114" t="s">
        <v>62</v>
      </c>
      <c r="C5" s="115" t="s">
        <v>68</v>
      </c>
      <c r="D5" s="116">
        <f>1500/2</f>
        <v>750</v>
      </c>
      <c r="E5" s="117" t="s">
        <v>81</v>
      </c>
      <c r="F5" s="104"/>
      <c r="G5" s="104"/>
      <c r="H5" s="104"/>
    </row>
    <row r="6" spans="1:8" ht="13.8">
      <c r="A6" s="113" t="s">
        <v>72</v>
      </c>
      <c r="B6" s="114" t="s">
        <v>62</v>
      </c>
      <c r="C6" s="115" t="s">
        <v>79</v>
      </c>
      <c r="D6" s="116">
        <f>1500/2</f>
        <v>750</v>
      </c>
      <c r="E6" s="117" t="s">
        <v>81</v>
      </c>
      <c r="F6" s="104"/>
      <c r="G6" s="104"/>
      <c r="H6" s="104"/>
    </row>
    <row r="7" spans="1:8" ht="13.8">
      <c r="A7" s="113" t="s">
        <v>72</v>
      </c>
      <c r="B7" s="113" t="s">
        <v>63</v>
      </c>
      <c r="C7" s="115" t="s">
        <v>80</v>
      </c>
      <c r="D7" s="116">
        <v>3000</v>
      </c>
      <c r="E7" s="117"/>
      <c r="F7" s="104"/>
      <c r="G7" s="104"/>
      <c r="H7" s="104"/>
    </row>
    <row r="8" spans="1:8" ht="13.8">
      <c r="A8" s="113" t="s">
        <v>72</v>
      </c>
      <c r="B8" s="113" t="s">
        <v>63</v>
      </c>
      <c r="C8" s="119" t="s">
        <v>60</v>
      </c>
      <c r="D8" s="120">
        <v>200</v>
      </c>
      <c r="E8" s="121"/>
      <c r="F8" s="104"/>
      <c r="G8" s="166">
        <f>SUM(D4:D7)</f>
        <v>12074.5</v>
      </c>
      <c r="H8" s="104"/>
    </row>
    <row r="9" spans="1:8" ht="13.8">
      <c r="A9" s="114" t="s">
        <v>72</v>
      </c>
      <c r="B9" s="114" t="s">
        <v>62</v>
      </c>
      <c r="C9" s="115" t="s">
        <v>69</v>
      </c>
      <c r="D9" s="122">
        <v>6300</v>
      </c>
      <c r="E9" s="123" t="s">
        <v>83</v>
      </c>
      <c r="F9" s="104"/>
      <c r="G9" s="104"/>
      <c r="H9" s="104"/>
    </row>
    <row r="10" spans="1:8" ht="13.8">
      <c r="A10" s="114" t="s">
        <v>72</v>
      </c>
      <c r="B10" s="113" t="s">
        <v>62</v>
      </c>
      <c r="C10" s="119" t="s">
        <v>59</v>
      </c>
      <c r="D10" s="120">
        <v>10000</v>
      </c>
      <c r="E10" s="123" t="s">
        <v>76</v>
      </c>
      <c r="F10" s="104"/>
      <c r="G10" s="104"/>
      <c r="H10" s="104"/>
    </row>
    <row r="11" spans="1:8" ht="13.8">
      <c r="A11" s="114" t="s">
        <v>72</v>
      </c>
      <c r="B11" s="114" t="s">
        <v>62</v>
      </c>
      <c r="C11" s="115" t="s">
        <v>70</v>
      </c>
      <c r="D11" s="122">
        <v>880</v>
      </c>
      <c r="E11" s="117"/>
      <c r="F11" s="104"/>
      <c r="G11" s="104"/>
      <c r="H11" s="104"/>
    </row>
    <row r="12" spans="1:8" ht="14.4" thickBot="1">
      <c r="A12" s="124"/>
      <c r="B12" s="124"/>
      <c r="C12" s="125"/>
      <c r="D12" s="126"/>
      <c r="E12" s="127"/>
      <c r="F12" s="104"/>
      <c r="G12" s="104"/>
      <c r="H12" s="104"/>
    </row>
    <row r="13" spans="1:8" ht="14.4" thickBot="1">
      <c r="A13" s="114" t="s">
        <v>73</v>
      </c>
      <c r="B13" s="114" t="s">
        <v>63</v>
      </c>
      <c r="C13" s="115" t="s">
        <v>66</v>
      </c>
      <c r="D13" s="122">
        <v>19194</v>
      </c>
      <c r="E13" s="117"/>
      <c r="F13" s="104"/>
      <c r="G13" s="118">
        <f>SUM(D13:D14)</f>
        <v>34030</v>
      </c>
      <c r="H13" s="104"/>
    </row>
    <row r="14" spans="1:8" ht="13.8">
      <c r="A14" s="114" t="s">
        <v>73</v>
      </c>
      <c r="B14" s="114" t="s">
        <v>62</v>
      </c>
      <c r="C14" s="115" t="s">
        <v>67</v>
      </c>
      <c r="D14" s="122">
        <v>14836</v>
      </c>
      <c r="E14" s="117"/>
      <c r="F14" s="104"/>
      <c r="G14" s="104"/>
      <c r="H14" s="104"/>
    </row>
    <row r="15" spans="1:8" ht="13.8">
      <c r="A15" s="114" t="s">
        <v>73</v>
      </c>
      <c r="B15" s="114" t="s">
        <v>64</v>
      </c>
      <c r="C15" s="115" t="s">
        <v>65</v>
      </c>
      <c r="D15" s="116">
        <f>15149/2</f>
        <v>7574.5</v>
      </c>
      <c r="E15" s="117"/>
      <c r="F15" s="104"/>
      <c r="G15" s="104"/>
      <c r="H15" s="104"/>
    </row>
    <row r="16" spans="1:8" ht="13.8">
      <c r="A16" s="114" t="s">
        <v>73</v>
      </c>
      <c r="B16" s="114" t="s">
        <v>62</v>
      </c>
      <c r="C16" s="115" t="s">
        <v>68</v>
      </c>
      <c r="D16" s="116">
        <f>1500/2</f>
        <v>750</v>
      </c>
      <c r="E16" s="117"/>
      <c r="F16" s="104"/>
      <c r="G16" s="104"/>
      <c r="H16" s="104"/>
    </row>
    <row r="17" spans="1:8" ht="13.8">
      <c r="A17" s="114" t="s">
        <v>73</v>
      </c>
      <c r="B17" s="114" t="s">
        <v>62</v>
      </c>
      <c r="C17" s="115" t="s">
        <v>79</v>
      </c>
      <c r="D17" s="116">
        <f>1500/2</f>
        <v>750</v>
      </c>
      <c r="E17" s="117"/>
      <c r="F17" s="104"/>
      <c r="G17" s="104"/>
      <c r="H17" s="104"/>
    </row>
    <row r="18" spans="1:8" ht="26.4">
      <c r="A18" s="114" t="s">
        <v>73</v>
      </c>
      <c r="B18" s="114" t="s">
        <v>64</v>
      </c>
      <c r="C18" s="115" t="s">
        <v>78</v>
      </c>
      <c r="D18" s="116">
        <v>756</v>
      </c>
      <c r="E18" s="117"/>
      <c r="F18" s="104"/>
      <c r="G18" s="104"/>
      <c r="H18" s="104"/>
    </row>
    <row r="19" spans="1:8">
      <c r="A19" s="169"/>
      <c r="B19" s="169"/>
      <c r="C19" s="170"/>
      <c r="D19" s="171"/>
      <c r="E19" s="172"/>
    </row>
    <row r="20" spans="1:8">
      <c r="A20" s="57"/>
      <c r="B20" s="57"/>
      <c r="C20" s="52"/>
      <c r="D20" s="95"/>
      <c r="E20" s="66"/>
    </row>
    <row r="21" spans="1:8">
      <c r="A21" s="57"/>
      <c r="B21" s="57"/>
      <c r="C21" s="52"/>
      <c r="D21" s="95"/>
      <c r="E21" s="66"/>
    </row>
    <row r="22" spans="1:8">
      <c r="A22" s="57"/>
      <c r="B22" s="57"/>
      <c r="C22" s="55"/>
      <c r="D22" s="96"/>
      <c r="E22" s="66"/>
    </row>
    <row r="23" spans="1:8">
      <c r="A23" s="57"/>
      <c r="B23" s="57"/>
      <c r="C23" s="55"/>
      <c r="D23" s="98"/>
      <c r="E23" s="67"/>
    </row>
    <row r="24" spans="1:8">
      <c r="A24" s="57"/>
      <c r="B24" s="57"/>
      <c r="C24" s="55"/>
      <c r="D24" s="98"/>
      <c r="E24" s="67"/>
    </row>
    <row r="25" spans="1:8">
      <c r="A25" s="57"/>
      <c r="B25" s="57"/>
      <c r="C25" s="55"/>
      <c r="D25" s="98"/>
      <c r="E25" s="67"/>
    </row>
    <row r="26" spans="1:8">
      <c r="A26" s="57"/>
      <c r="B26" s="57"/>
      <c r="C26" s="55"/>
      <c r="D26" s="98"/>
      <c r="E26" s="67"/>
    </row>
    <row r="27" spans="1:8">
      <c r="A27" s="57"/>
      <c r="B27" s="57"/>
      <c r="C27" s="55"/>
      <c r="D27" s="98"/>
      <c r="E27" s="67"/>
    </row>
    <row r="28" spans="1:8">
      <c r="A28" s="57"/>
      <c r="B28" s="57"/>
      <c r="C28" s="55"/>
      <c r="D28" s="98"/>
      <c r="E28" s="67"/>
    </row>
    <row r="29" spans="1:8">
      <c r="A29" s="57"/>
      <c r="B29" s="57"/>
      <c r="C29" s="55"/>
      <c r="D29" s="98"/>
      <c r="E29" s="67"/>
    </row>
    <row r="30" spans="1:8">
      <c r="A30" s="57"/>
      <c r="B30" s="57"/>
      <c r="C30" s="55"/>
      <c r="D30" s="98"/>
      <c r="E30" s="67"/>
    </row>
    <row r="31" spans="1:8">
      <c r="A31" s="57"/>
      <c r="B31" s="57"/>
      <c r="C31" s="55"/>
      <c r="D31" s="98"/>
      <c r="E31" s="67"/>
    </row>
    <row r="32" spans="1:8">
      <c r="A32" s="57"/>
      <c r="B32" s="57"/>
      <c r="C32" s="58"/>
      <c r="D32" s="98"/>
      <c r="E32" s="67"/>
    </row>
    <row r="33" spans="1:5">
      <c r="A33" s="57"/>
      <c r="B33" s="57"/>
      <c r="C33" s="56"/>
      <c r="D33" s="98"/>
      <c r="E33" s="67"/>
    </row>
    <row r="34" spans="1:5">
      <c r="A34" s="57"/>
      <c r="B34" s="57"/>
      <c r="C34" s="92"/>
      <c r="D34" s="98"/>
      <c r="E34" s="67"/>
    </row>
    <row r="35" spans="1:5">
      <c r="A35" s="57"/>
      <c r="B35" s="57"/>
      <c r="C35" s="92"/>
      <c r="D35" s="98"/>
      <c r="E35" s="67"/>
    </row>
    <row r="36" spans="1:5">
      <c r="A36" s="57"/>
      <c r="B36" s="57"/>
      <c r="C36" s="60"/>
      <c r="D36" s="98"/>
      <c r="E36" s="67"/>
    </row>
    <row r="37" spans="1:5">
      <c r="A37" s="57"/>
      <c r="B37" s="57"/>
      <c r="C37" s="60"/>
      <c r="D37" s="98"/>
      <c r="E37" s="67"/>
    </row>
    <row r="38" spans="1:5">
      <c r="A38" s="57"/>
      <c r="B38" s="57"/>
      <c r="C38" s="60"/>
      <c r="D38" s="98"/>
      <c r="E38" s="67"/>
    </row>
    <row r="39" spans="1:5" ht="13.8">
      <c r="A39" s="57"/>
      <c r="B39" s="57"/>
      <c r="C39" s="93"/>
      <c r="D39" s="98"/>
      <c r="E39" s="67"/>
    </row>
    <row r="40" spans="1:5">
      <c r="A40" s="57"/>
      <c r="B40" s="57"/>
      <c r="C40" s="60"/>
      <c r="D40" s="98"/>
      <c r="E40" s="67"/>
    </row>
    <row r="41" spans="1:5">
      <c r="A41" s="59"/>
      <c r="B41" s="59"/>
      <c r="C41" s="60"/>
      <c r="D41" s="99"/>
      <c r="E41" s="66"/>
    </row>
    <row r="42" spans="1:5">
      <c r="A42" s="59"/>
      <c r="B42" s="59"/>
      <c r="C42" s="60"/>
      <c r="D42" s="99"/>
      <c r="E42" s="66"/>
    </row>
    <row r="43" spans="1:5">
      <c r="A43" s="59"/>
      <c r="B43" s="59"/>
      <c r="C43" s="60"/>
      <c r="D43" s="99"/>
      <c r="E43" s="66"/>
    </row>
    <row r="44" spans="1:5">
      <c r="A44" s="59"/>
      <c r="B44" s="59"/>
      <c r="C44" s="60"/>
      <c r="D44" s="99"/>
      <c r="E44" s="66"/>
    </row>
    <row r="45" spans="1:5">
      <c r="A45" s="59"/>
      <c r="B45" s="59"/>
      <c r="C45" s="60"/>
      <c r="D45" s="99"/>
      <c r="E45" s="66"/>
    </row>
    <row r="46" spans="1:5">
      <c r="A46" s="59"/>
      <c r="B46" s="59"/>
      <c r="C46" s="60"/>
      <c r="D46" s="99"/>
      <c r="E46" s="66"/>
    </row>
    <row r="47" spans="1:5">
      <c r="A47" s="59"/>
      <c r="B47" s="59"/>
      <c r="C47" s="60"/>
      <c r="D47" s="99"/>
      <c r="E47" s="66"/>
    </row>
    <row r="48" spans="1:5">
      <c r="A48" s="59"/>
      <c r="B48" s="59"/>
      <c r="C48" s="60"/>
      <c r="D48" s="99"/>
      <c r="E48" s="66"/>
    </row>
    <row r="49" spans="1:5">
      <c r="A49" s="59"/>
      <c r="B49" s="59"/>
      <c r="C49" s="60"/>
      <c r="D49" s="99"/>
      <c r="E49" s="66"/>
    </row>
    <row r="50" spans="1:5">
      <c r="A50" s="59"/>
      <c r="B50" s="59"/>
      <c r="C50" s="53"/>
      <c r="D50" s="97"/>
      <c r="E50" s="73"/>
    </row>
    <row r="51" spans="1:5">
      <c r="A51" s="59"/>
      <c r="B51" s="59"/>
      <c r="C51" s="53"/>
      <c r="D51" s="97"/>
      <c r="E51" s="73"/>
    </row>
    <row r="52" spans="1:5">
      <c r="A52" s="59"/>
      <c r="B52" s="59"/>
      <c r="C52" s="53"/>
      <c r="D52" s="97"/>
      <c r="E52" s="73"/>
    </row>
    <row r="53" spans="1:5">
      <c r="A53" s="59"/>
      <c r="B53" s="59"/>
      <c r="C53" s="53"/>
      <c r="D53" s="97"/>
      <c r="E53" s="73"/>
    </row>
    <row r="54" spans="1:5">
      <c r="A54" s="59"/>
      <c r="B54" s="59"/>
      <c r="C54" s="52"/>
      <c r="D54" s="97"/>
      <c r="E54" s="73"/>
    </row>
    <row r="55" spans="1:5">
      <c r="A55" s="59"/>
      <c r="B55" s="59"/>
      <c r="C55" s="52"/>
      <c r="D55" s="97"/>
      <c r="E55" s="73"/>
    </row>
    <row r="56" spans="1:5">
      <c r="A56" s="59"/>
      <c r="B56" s="59"/>
      <c r="C56" s="52"/>
      <c r="D56" s="97"/>
      <c r="E56" s="73"/>
    </row>
    <row r="57" spans="1:5">
      <c r="A57" s="59"/>
      <c r="B57" s="59"/>
      <c r="C57" s="52"/>
      <c r="D57" s="97"/>
      <c r="E57" s="73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honeticPr fontId="2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1" customWidth="1"/>
  </cols>
  <sheetData>
    <row r="1" spans="1:6">
      <c r="A1" s="3"/>
      <c r="B1" s="4" t="s">
        <v>12</v>
      </c>
      <c r="C1" s="1"/>
      <c r="D1" s="1"/>
      <c r="E1" s="1"/>
      <c r="F1" s="2"/>
    </row>
    <row r="2" spans="1:6">
      <c r="A2" s="5"/>
      <c r="B2" s="6"/>
      <c r="C2" s="7"/>
      <c r="D2" s="7"/>
      <c r="E2" s="7"/>
      <c r="F2" s="40"/>
    </row>
    <row r="3" spans="1:6">
      <c r="A3" s="8" t="s">
        <v>0</v>
      </c>
      <c r="B3" s="10" t="s">
        <v>5</v>
      </c>
      <c r="C3" s="9" t="s">
        <v>13</v>
      </c>
      <c r="D3" s="10" t="s">
        <v>14</v>
      </c>
      <c r="E3" s="10" t="s">
        <v>16</v>
      </c>
      <c r="F3" s="12" t="s">
        <v>15</v>
      </c>
    </row>
    <row r="4" spans="1:6">
      <c r="A4" s="13"/>
      <c r="B4" s="27">
        <v>1</v>
      </c>
      <c r="D4" s="24">
        <v>15</v>
      </c>
      <c r="E4" s="17" t="s">
        <v>26</v>
      </c>
    </row>
    <row r="5" spans="1:6">
      <c r="A5" s="13"/>
      <c r="B5" s="27">
        <v>2</v>
      </c>
      <c r="D5" s="24">
        <v>4.13</v>
      </c>
      <c r="E5" s="17" t="s">
        <v>26</v>
      </c>
    </row>
    <row r="6" spans="1:6">
      <c r="A6" s="13"/>
      <c r="B6" s="27">
        <v>4</v>
      </c>
      <c r="D6" s="37">
        <v>6.38</v>
      </c>
      <c r="E6" s="17" t="s">
        <v>26</v>
      </c>
    </row>
    <row r="7" spans="1:6">
      <c r="A7" s="13"/>
      <c r="B7" s="27">
        <v>5</v>
      </c>
      <c r="D7" s="37">
        <v>6.75</v>
      </c>
      <c r="E7" s="17" t="s">
        <v>26</v>
      </c>
    </row>
    <row r="8" spans="1:6">
      <c r="A8" s="13"/>
      <c r="B8" s="27">
        <v>6</v>
      </c>
      <c r="D8" s="24">
        <v>10.5</v>
      </c>
      <c r="E8" s="17" t="s">
        <v>26</v>
      </c>
    </row>
    <row r="9" spans="1:6">
      <c r="A9" s="13"/>
      <c r="B9" s="27">
        <v>8</v>
      </c>
      <c r="D9" s="24">
        <v>12.38</v>
      </c>
      <c r="E9" s="17" t="s">
        <v>26</v>
      </c>
    </row>
    <row r="10" spans="1:6">
      <c r="A10" s="13"/>
      <c r="B10" s="27">
        <v>9</v>
      </c>
      <c r="D10" s="24">
        <v>12.75</v>
      </c>
      <c r="E10" s="17" t="s">
        <v>26</v>
      </c>
    </row>
    <row r="11" spans="1:6">
      <c r="A11" s="13"/>
      <c r="B11" s="27">
        <v>10</v>
      </c>
      <c r="D11" s="24">
        <v>14.63</v>
      </c>
      <c r="E11" s="17" t="s">
        <v>26</v>
      </c>
    </row>
    <row r="12" spans="1:6">
      <c r="A12" s="13"/>
      <c r="B12" s="27">
        <v>11</v>
      </c>
      <c r="D12" s="24">
        <v>9.3800000000000008</v>
      </c>
      <c r="E12" s="17" t="s">
        <v>26</v>
      </c>
    </row>
    <row r="13" spans="1:6">
      <c r="A13" s="13"/>
      <c r="B13" s="27">
        <v>12</v>
      </c>
      <c r="D13" s="24">
        <v>8.25</v>
      </c>
      <c r="E13" s="17" t="s">
        <v>26</v>
      </c>
    </row>
    <row r="14" spans="1:6">
      <c r="A14" s="13"/>
      <c r="B14" s="27">
        <v>13</v>
      </c>
      <c r="D14" s="37">
        <v>13.13</v>
      </c>
      <c r="E14" s="17" t="s">
        <v>26</v>
      </c>
    </row>
    <row r="15" spans="1:6">
      <c r="A15" s="13"/>
      <c r="B15" s="27">
        <v>14</v>
      </c>
      <c r="D15" s="24">
        <v>9.75</v>
      </c>
      <c r="E15" s="17" t="s">
        <v>26</v>
      </c>
    </row>
    <row r="16" spans="1:6">
      <c r="A16" s="13"/>
      <c r="B16" s="27">
        <v>15</v>
      </c>
      <c r="D16" s="24">
        <v>9.75</v>
      </c>
      <c r="E16" s="17" t="s">
        <v>26</v>
      </c>
    </row>
    <row r="17" spans="1:5">
      <c r="A17" s="13"/>
      <c r="B17" s="27">
        <v>16</v>
      </c>
      <c r="D17" s="24">
        <v>8.6300000000000008</v>
      </c>
      <c r="E17" s="17" t="s">
        <v>26</v>
      </c>
    </row>
    <row r="18" spans="1:5">
      <c r="A18" s="13"/>
      <c r="B18" s="27">
        <v>17</v>
      </c>
      <c r="D18" s="36">
        <v>9.75</v>
      </c>
      <c r="E18" s="17" t="s">
        <v>26</v>
      </c>
    </row>
    <row r="19" spans="1:5">
      <c r="A19" s="13"/>
      <c r="B19" s="27">
        <v>18</v>
      </c>
      <c r="D19" s="24">
        <v>21.38</v>
      </c>
      <c r="E19" s="17" t="s">
        <v>26</v>
      </c>
    </row>
    <row r="20" spans="1:5">
      <c r="A20" s="13"/>
      <c r="B20" s="27" t="s">
        <v>37</v>
      </c>
      <c r="D20" s="24">
        <v>12.75</v>
      </c>
      <c r="E20" s="17" t="s">
        <v>26</v>
      </c>
    </row>
    <row r="21" spans="1:5">
      <c r="A21" s="13"/>
      <c r="B21" s="27" t="s">
        <v>38</v>
      </c>
      <c r="D21" s="24">
        <v>12.75</v>
      </c>
      <c r="E21" s="17" t="s">
        <v>26</v>
      </c>
    </row>
    <row r="22" spans="1:5">
      <c r="A22" s="13"/>
      <c r="B22" s="27">
        <v>20</v>
      </c>
      <c r="D22" s="37">
        <v>9.75</v>
      </c>
      <c r="E22" s="17" t="s">
        <v>26</v>
      </c>
    </row>
    <row r="23" spans="1:5">
      <c r="A23" s="13"/>
      <c r="B23" s="27">
        <v>21</v>
      </c>
      <c r="D23" s="24">
        <v>9</v>
      </c>
      <c r="E23" s="17" t="s">
        <v>26</v>
      </c>
    </row>
    <row r="24" spans="1:5">
      <c r="A24" s="13"/>
      <c r="B24" s="27">
        <v>22</v>
      </c>
      <c r="D24" s="24">
        <v>8.6300000000000008</v>
      </c>
      <c r="E24" s="17" t="s">
        <v>26</v>
      </c>
    </row>
    <row r="25" spans="1:5">
      <c r="A25" s="13"/>
      <c r="B25" s="27">
        <v>23</v>
      </c>
      <c r="D25" s="24">
        <v>8.6300000000000008</v>
      </c>
      <c r="E25" s="17" t="s">
        <v>26</v>
      </c>
    </row>
    <row r="26" spans="1:5">
      <c r="A26" s="13"/>
      <c r="B26" s="27">
        <v>24</v>
      </c>
      <c r="D26" s="37">
        <v>9.75</v>
      </c>
      <c r="E26" s="17" t="s">
        <v>26</v>
      </c>
    </row>
    <row r="27" spans="1:5">
      <c r="A27" s="13"/>
      <c r="B27" s="27" t="s">
        <v>39</v>
      </c>
      <c r="D27" s="24">
        <v>10.88</v>
      </c>
      <c r="E27" s="17" t="s">
        <v>26</v>
      </c>
    </row>
    <row r="28" spans="1:5">
      <c r="A28" s="13"/>
      <c r="B28" s="27" t="s">
        <v>40</v>
      </c>
      <c r="D28" s="24">
        <v>10.88</v>
      </c>
      <c r="E28" s="17" t="s">
        <v>26</v>
      </c>
    </row>
    <row r="29" spans="1:5">
      <c r="A29" s="13"/>
      <c r="B29" s="27">
        <v>27</v>
      </c>
      <c r="D29" s="24">
        <v>15</v>
      </c>
      <c r="E29" s="17" t="s">
        <v>26</v>
      </c>
    </row>
    <row r="30" spans="1:5">
      <c r="A30" s="13"/>
      <c r="B30" s="27">
        <v>28</v>
      </c>
      <c r="D30" s="24">
        <v>37.130000000000003</v>
      </c>
      <c r="E30" s="17" t="s">
        <v>26</v>
      </c>
    </row>
    <row r="31" spans="1:5">
      <c r="A31" s="13"/>
      <c r="B31" s="27">
        <v>29</v>
      </c>
      <c r="D31" s="24">
        <v>9.75</v>
      </c>
      <c r="E31" s="17" t="s">
        <v>26</v>
      </c>
    </row>
    <row r="32" spans="1:5">
      <c r="A32" s="13"/>
      <c r="B32" s="27">
        <v>30</v>
      </c>
      <c r="D32" s="24">
        <v>9.3800000000000008</v>
      </c>
      <c r="E32" s="17" t="s">
        <v>26</v>
      </c>
    </row>
    <row r="33" spans="1:5">
      <c r="A33" s="13"/>
      <c r="B33" s="27" t="s">
        <v>42</v>
      </c>
      <c r="D33" s="24">
        <v>52.13</v>
      </c>
      <c r="E33" s="17" t="s">
        <v>26</v>
      </c>
    </row>
    <row r="34" spans="1:5">
      <c r="A34" s="13"/>
      <c r="B34" s="30">
        <v>1</v>
      </c>
      <c r="D34" s="39">
        <v>35.630000000000003</v>
      </c>
      <c r="E34" s="17" t="s">
        <v>26</v>
      </c>
    </row>
    <row r="35" spans="1:5">
      <c r="A35" s="13"/>
      <c r="B35" s="30">
        <v>2</v>
      </c>
      <c r="D35" s="39">
        <v>24.75</v>
      </c>
      <c r="E35" s="17" t="s">
        <v>26</v>
      </c>
    </row>
    <row r="36" spans="1:5">
      <c r="A36" s="13"/>
      <c r="B36" s="30">
        <v>5</v>
      </c>
      <c r="D36" s="39">
        <v>21.38</v>
      </c>
      <c r="E36" s="17" t="s">
        <v>26</v>
      </c>
    </row>
    <row r="37" spans="1:5">
      <c r="A37" s="13"/>
      <c r="B37" s="30">
        <v>6</v>
      </c>
      <c r="D37" s="39">
        <v>13.13</v>
      </c>
      <c r="E37" s="17" t="s">
        <v>26</v>
      </c>
    </row>
    <row r="38" spans="1:5">
      <c r="A38" s="13"/>
      <c r="B38" s="30">
        <v>7</v>
      </c>
      <c r="D38" s="39">
        <v>17.63</v>
      </c>
      <c r="E38" s="17" t="s">
        <v>26</v>
      </c>
    </row>
    <row r="39" spans="1:5">
      <c r="A39" s="13"/>
      <c r="B39" s="30">
        <v>8</v>
      </c>
      <c r="D39" s="39">
        <v>15.75</v>
      </c>
      <c r="E39" s="17" t="s">
        <v>26</v>
      </c>
    </row>
    <row r="40" spans="1:5">
      <c r="A40" s="13"/>
      <c r="B40" s="30" t="s">
        <v>46</v>
      </c>
      <c r="D40" s="39">
        <v>13.88</v>
      </c>
      <c r="E40" s="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 Budget Performance 2022-23</vt:lpstr>
      <vt:lpstr>Allotment Rents</vt:lpstr>
      <vt:lpstr>Committed Spend accruals</vt:lpstr>
      <vt:lpstr>Invoice Raised</vt:lpstr>
      <vt:lpstr>' Budget Performance 2022-23'!Print_Area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2023-01-16T18:29:10Z</cp:lastPrinted>
  <dcterms:created xsi:type="dcterms:W3CDTF">2019-04-12T15:29:38Z</dcterms:created>
  <dcterms:modified xsi:type="dcterms:W3CDTF">2023-01-23T22:19:56Z</dcterms:modified>
</cp:coreProperties>
</file>