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2\May 2022\"/>
    </mc:Choice>
  </mc:AlternateContent>
  <xr:revisionPtr revIDLastSave="0" documentId="8_{EBE3C13A-067F-4492-A65C-6280E72BFADF}" xr6:coauthVersionLast="47" xr6:coauthVersionMax="47" xr10:uidLastSave="{00000000-0000-0000-0000-000000000000}"/>
  <bookViews>
    <workbookView xWindow="-108" yWindow="-108" windowWidth="23256" windowHeight="12456" tabRatio="797" firstSheet="1" activeTab="2" xr2:uid="{00000000-000D-0000-FFFF-FFFF00000000}"/>
  </bookViews>
  <sheets>
    <sheet name="ExpenseReport" sheetId="10" state="hidden" r:id="rId1"/>
    <sheet name="Receipts" sheetId="1" r:id="rId2"/>
    <sheet name=" Budget Performance 2022-23" sheetId="3" r:id="rId3"/>
    <sheet name="Table for Budget" sheetId="14" state="hidden" r:id="rId4"/>
    <sheet name="Allotment Rents" sheetId="11" state="hidden" r:id="rId5"/>
    <sheet name="Committed Spend accruals" sheetId="13" r:id="rId6"/>
    <sheet name="Reconciliation" sheetId="6" state="hidden" r:id="rId7"/>
    <sheet name="Pavillion Hire Account" sheetId="15" r:id="rId8"/>
    <sheet name="Invoice Raised" sheetId="9" state="hidden" r:id="rId9"/>
  </sheets>
  <definedNames>
    <definedName name="_xlnm._FilterDatabase" localSheetId="2" hidden="1">' Budget Performance 2022-23'!$A$2:$AQ$265</definedName>
    <definedName name="_xlnm._FilterDatabase" localSheetId="5" hidden="1">'Committed Spend accruals'!$A$3:$E$3</definedName>
    <definedName name="categories">OFFSET(#REF!,0,0,MATCH(REPT("z",255),#REF!),1)</definedName>
    <definedName name="_xlnm.Print_Area" localSheetId="2">' Budget Performance 2022-23'!$A$4:$D$20</definedName>
    <definedName name="_xlnm.Print_Area" localSheetId="0">ExpenseReport!$A$1:$I$28</definedName>
    <definedName name="_xlnm.Print_Area" localSheetId="1">Receipts!$A$1:$J$60</definedName>
    <definedName name="_xlnm.Print_Area" localSheetId="6">Reconciliation!$A$1:$E$23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" i="1"/>
  <c r="W268" i="3"/>
  <c r="G267" i="3"/>
  <c r="T268" i="3"/>
  <c r="U268" i="3"/>
  <c r="M267" i="3"/>
  <c r="H267" i="3"/>
  <c r="F267" i="3"/>
  <c r="R267" i="3"/>
  <c r="P267" i="3"/>
  <c r="U265" i="3"/>
  <c r="U267" i="3" s="1"/>
  <c r="P265" i="3"/>
  <c r="I267" i="3"/>
  <c r="T267" i="3"/>
  <c r="AB267" i="3"/>
  <c r="D265" i="3"/>
  <c r="AK20" i="3"/>
  <c r="AC19" i="3"/>
  <c r="M18" i="3"/>
  <c r="U17" i="3"/>
  <c r="AK16" i="3"/>
  <c r="AF15" i="3"/>
  <c r="M14" i="3"/>
  <c r="G13" i="3"/>
  <c r="H8" i="3"/>
  <c r="AD7" i="3"/>
  <c r="AK6" i="3"/>
  <c r="R5" i="3"/>
  <c r="F4" i="3"/>
  <c r="AI4" i="3" s="1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6" i="3"/>
  <c r="AI177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8" i="3"/>
  <c r="AI219" i="3"/>
  <c r="AI220" i="3"/>
  <c r="AI221" i="3"/>
  <c r="AI222" i="3"/>
  <c r="AI223" i="3"/>
  <c r="AI224" i="3"/>
  <c r="AI225" i="3"/>
  <c r="AI226" i="3"/>
  <c r="AI227" i="3"/>
  <c r="AI228" i="3"/>
  <c r="AI229" i="3"/>
  <c r="AI230" i="3"/>
  <c r="AI231" i="3"/>
  <c r="AI232" i="3"/>
  <c r="AI233" i="3"/>
  <c r="AI234" i="3"/>
  <c r="AI235" i="3"/>
  <c r="AI236" i="3"/>
  <c r="AI237" i="3"/>
  <c r="AI238" i="3"/>
  <c r="AI239" i="3"/>
  <c r="AI240" i="3"/>
  <c r="AI241" i="3"/>
  <c r="AI242" i="3"/>
  <c r="AI243" i="3"/>
  <c r="AI244" i="3"/>
  <c r="AI245" i="3"/>
  <c r="AI246" i="3"/>
  <c r="AI247" i="3"/>
  <c r="AI248" i="3"/>
  <c r="AI249" i="3"/>
  <c r="AI250" i="3"/>
  <c r="AI251" i="3"/>
  <c r="AI252" i="3"/>
  <c r="AI253" i="3"/>
  <c r="AI254" i="3"/>
  <c r="AI255" i="3"/>
  <c r="AI256" i="3"/>
  <c r="AI257" i="3"/>
  <c r="AI258" i="3"/>
  <c r="AI259" i="3"/>
  <c r="AI260" i="3"/>
  <c r="AI261" i="3"/>
  <c r="G5" i="3" l="1"/>
  <c r="F14" i="3"/>
  <c r="AI14" i="3" s="1"/>
  <c r="F13" i="3"/>
  <c r="AI13" i="3" s="1"/>
  <c r="H5" i="3"/>
  <c r="F12" i="3"/>
  <c r="F11" i="3"/>
  <c r="AI11" i="3" s="1"/>
  <c r="F10" i="3"/>
  <c r="F9" i="3"/>
  <c r="F8" i="3"/>
  <c r="AI8" i="3" s="1"/>
  <c r="F7" i="3"/>
  <c r="AI7" i="3" s="1"/>
  <c r="F6" i="3"/>
  <c r="F5" i="3"/>
  <c r="AI10" i="3" l="1"/>
  <c r="D267" i="3"/>
  <c r="D268" i="3" s="1"/>
  <c r="F20" i="3"/>
  <c r="AI20" i="3" s="1"/>
  <c r="AI12" i="3"/>
  <c r="AI5" i="3"/>
  <c r="F16" i="3"/>
  <c r="AI16" i="3" s="1"/>
  <c r="AI6" i="3"/>
  <c r="F19" i="3"/>
  <c r="AI19" i="3" s="1"/>
  <c r="AI9" i="3"/>
  <c r="F18" i="3"/>
  <c r="AI18" i="3" s="1"/>
  <c r="F21" i="3"/>
  <c r="AI21" i="3" s="1"/>
  <c r="F17" i="3"/>
  <c r="AI17" i="3" s="1"/>
  <c r="F15" i="3"/>
  <c r="AI15" i="3" s="1"/>
  <c r="AP223" i="3"/>
  <c r="AP224" i="3"/>
  <c r="AP225" i="3"/>
  <c r="AP226" i="3"/>
  <c r="AP227" i="3"/>
  <c r="AP228" i="3"/>
  <c r="AP229" i="3"/>
  <c r="AP230" i="3"/>
  <c r="AP231" i="3"/>
  <c r="AP232" i="3"/>
  <c r="AP233" i="3"/>
  <c r="AP234" i="3"/>
  <c r="AP235" i="3"/>
  <c r="AP236" i="3"/>
  <c r="AP237" i="3"/>
  <c r="AP238" i="3"/>
  <c r="AP239" i="3"/>
  <c r="AP240" i="3"/>
  <c r="AP241" i="3"/>
  <c r="AP242" i="3"/>
  <c r="AP243" i="3"/>
  <c r="AP244" i="3"/>
  <c r="AP245" i="3"/>
  <c r="AP246" i="3"/>
  <c r="AP247" i="3"/>
  <c r="AP248" i="3"/>
  <c r="AP249" i="3"/>
  <c r="AP250" i="3"/>
  <c r="AP251" i="3"/>
  <c r="AP252" i="3"/>
  <c r="AP253" i="3"/>
  <c r="AP254" i="3"/>
  <c r="AP255" i="3"/>
  <c r="AP256" i="3"/>
  <c r="AP257" i="3"/>
  <c r="AP258" i="3"/>
  <c r="AP259" i="3"/>
  <c r="AP260" i="3"/>
  <c r="AP261" i="3"/>
  <c r="G60" i="1"/>
  <c r="J60" i="1"/>
  <c r="AP199" i="3" l="1"/>
  <c r="AP200" i="3"/>
  <c r="AP201" i="3"/>
  <c r="AP202" i="3"/>
  <c r="AP203" i="3"/>
  <c r="AP204" i="3"/>
  <c r="AP205" i="3"/>
  <c r="AP206" i="3"/>
  <c r="AP207" i="3"/>
  <c r="AP208" i="3"/>
  <c r="AP209" i="3"/>
  <c r="AP210" i="3"/>
  <c r="AP211" i="3"/>
  <c r="AP212" i="3"/>
  <c r="AP213" i="3"/>
  <c r="AP214" i="3"/>
  <c r="AP215" i="3"/>
  <c r="AP216" i="3"/>
  <c r="AP217" i="3"/>
  <c r="AP218" i="3"/>
  <c r="AP219" i="3"/>
  <c r="AP220" i="3"/>
  <c r="AP221" i="3"/>
  <c r="AP222" i="3"/>
  <c r="D20" i="13" l="1"/>
  <c r="D19" i="13"/>
  <c r="D18" i="13"/>
  <c r="G16" i="13"/>
  <c r="D7" i="13"/>
  <c r="D1" i="13" s="1"/>
  <c r="D6" i="13"/>
  <c r="D4" i="13"/>
  <c r="G8" i="13" l="1"/>
  <c r="I271" i="3" l="1"/>
  <c r="T271" i="3"/>
  <c r="AB271" i="3"/>
  <c r="AE271" i="3"/>
  <c r="AP162" i="3"/>
  <c r="AP163" i="3"/>
  <c r="AP94" i="3" l="1"/>
  <c r="AN265" i="3" l="1"/>
  <c r="AN268" i="3" s="1"/>
  <c r="AO265" i="3"/>
  <c r="AO268" i="3" s="1"/>
  <c r="AP6" i="3"/>
  <c r="AP7" i="3"/>
  <c r="AP8" i="3"/>
  <c r="AP9" i="3"/>
  <c r="AP10" i="3"/>
  <c r="AP11" i="3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1" i="3"/>
  <c r="AP32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8" i="3"/>
  <c r="AP79" i="3"/>
  <c r="AP80" i="3"/>
  <c r="AP81" i="3"/>
  <c r="AP82" i="3"/>
  <c r="AP83" i="3"/>
  <c r="AP84" i="3"/>
  <c r="AP85" i="3"/>
  <c r="AP86" i="3"/>
  <c r="AP87" i="3"/>
  <c r="AP88" i="3"/>
  <c r="AP89" i="3"/>
  <c r="AP90" i="3"/>
  <c r="AP91" i="3"/>
  <c r="AP92" i="3"/>
  <c r="AP93" i="3"/>
  <c r="AP95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108" i="3"/>
  <c r="AP109" i="3"/>
  <c r="AP110" i="3"/>
  <c r="AP111" i="3"/>
  <c r="AP112" i="3"/>
  <c r="AP113" i="3"/>
  <c r="AP114" i="3"/>
  <c r="AP115" i="3"/>
  <c r="AP116" i="3"/>
  <c r="AP117" i="3"/>
  <c r="AP118" i="3"/>
  <c r="AP119" i="3"/>
  <c r="AP120" i="3"/>
  <c r="AP121" i="3"/>
  <c r="AP122" i="3"/>
  <c r="AP123" i="3"/>
  <c r="AP124" i="3"/>
  <c r="AP125" i="3"/>
  <c r="AP126" i="3"/>
  <c r="AP127" i="3"/>
  <c r="AP128" i="3"/>
  <c r="AP129" i="3"/>
  <c r="AP130" i="3"/>
  <c r="AP131" i="3"/>
  <c r="AP132" i="3"/>
  <c r="AP133" i="3"/>
  <c r="AP134" i="3"/>
  <c r="AP135" i="3"/>
  <c r="AP136" i="3"/>
  <c r="AP137" i="3"/>
  <c r="AP138" i="3"/>
  <c r="AP139" i="3"/>
  <c r="AP140" i="3"/>
  <c r="AP141" i="3"/>
  <c r="AP142" i="3"/>
  <c r="AP143" i="3"/>
  <c r="AP144" i="3"/>
  <c r="AP145" i="3"/>
  <c r="AP146" i="3"/>
  <c r="AP147" i="3"/>
  <c r="AP148" i="3"/>
  <c r="AP149" i="3"/>
  <c r="AP150" i="3"/>
  <c r="AP151" i="3"/>
  <c r="AP152" i="3"/>
  <c r="AP153" i="3"/>
  <c r="AP154" i="3"/>
  <c r="AP155" i="3"/>
  <c r="AP156" i="3"/>
  <c r="AP157" i="3"/>
  <c r="AP158" i="3"/>
  <c r="AP159" i="3"/>
  <c r="AP160" i="3"/>
  <c r="AP161" i="3"/>
  <c r="AP164" i="3"/>
  <c r="AP165" i="3"/>
  <c r="AP166" i="3"/>
  <c r="AP167" i="3"/>
  <c r="AP168" i="3"/>
  <c r="AP169" i="3"/>
  <c r="AP170" i="3"/>
  <c r="AP171" i="3"/>
  <c r="AP172" i="3"/>
  <c r="AP173" i="3"/>
  <c r="AP174" i="3"/>
  <c r="AP175" i="3"/>
  <c r="AP176" i="3"/>
  <c r="AP177" i="3"/>
  <c r="AP178" i="3"/>
  <c r="AP179" i="3"/>
  <c r="AP180" i="3"/>
  <c r="AP181" i="3"/>
  <c r="AP182" i="3"/>
  <c r="AP183" i="3"/>
  <c r="AP184" i="3"/>
  <c r="AP185" i="3"/>
  <c r="AP186" i="3"/>
  <c r="AP187" i="3"/>
  <c r="AP188" i="3"/>
  <c r="AP189" i="3"/>
  <c r="AP190" i="3"/>
  <c r="AP191" i="3"/>
  <c r="AP192" i="3"/>
  <c r="AP193" i="3"/>
  <c r="AP194" i="3"/>
  <c r="AP195" i="3"/>
  <c r="AP196" i="3"/>
  <c r="AP197" i="3"/>
  <c r="AP198" i="3"/>
  <c r="AP5" i="3"/>
  <c r="AP265" i="3" l="1"/>
  <c r="AP3" i="3"/>
  <c r="C19" i="6" l="1"/>
  <c r="AI3" i="3" l="1"/>
  <c r="AF265" i="3" l="1"/>
  <c r="AF271" i="3" s="1"/>
  <c r="AF268" i="3" l="1"/>
  <c r="AG265" i="3" l="1"/>
  <c r="AG271" i="3" s="1"/>
  <c r="AG268" i="3" l="1"/>
  <c r="AK265" i="3"/>
  <c r="AK268" i="3" s="1"/>
  <c r="AL265" i="3"/>
  <c r="AL268" i="3" s="1"/>
  <c r="AM265" i="3"/>
  <c r="AM268" i="3" l="1"/>
  <c r="J3" i="1" l="1"/>
  <c r="J265" i="3" l="1"/>
  <c r="J271" i="3" s="1"/>
  <c r="M265" i="3"/>
  <c r="N265" i="3"/>
  <c r="N271" i="3" s="1"/>
  <c r="Q265" i="3"/>
  <c r="R265" i="3"/>
  <c r="Y265" i="3"/>
  <c r="Z265" i="3"/>
  <c r="Z271" i="3" s="1"/>
  <c r="AA265" i="3"/>
  <c r="AC265" i="3"/>
  <c r="AD265" i="3"/>
  <c r="AD267" i="3" s="1"/>
  <c r="AA267" i="3" l="1"/>
  <c r="AA271" i="3" s="1"/>
  <c r="M268" i="3"/>
  <c r="AC267" i="3"/>
  <c r="AC268" i="3" s="1"/>
  <c r="R268" i="3"/>
  <c r="R271" i="3"/>
  <c r="Y271" i="3"/>
  <c r="Q268" i="3"/>
  <c r="Q271" i="3"/>
  <c r="P268" i="3"/>
  <c r="AD268" i="3"/>
  <c r="AD271" i="3"/>
  <c r="N268" i="3"/>
  <c r="Y268" i="3"/>
  <c r="AA268" i="3"/>
  <c r="Z268" i="3"/>
  <c r="J268" i="3"/>
  <c r="AC271" i="3" l="1"/>
  <c r="M271" i="3"/>
  <c r="P271" i="3"/>
  <c r="D60" i="1"/>
  <c r="E60" i="1"/>
  <c r="F60" i="1"/>
  <c r="H60" i="1"/>
  <c r="I60" i="1"/>
  <c r="C60" i="1"/>
  <c r="X265" i="3" l="1"/>
  <c r="K265" i="3"/>
  <c r="V265" i="3"/>
  <c r="V267" i="3" l="1"/>
  <c r="V271" i="3" s="1"/>
  <c r="K267" i="3"/>
  <c r="K271" i="3" s="1"/>
  <c r="X268" i="3"/>
  <c r="X271" i="3"/>
  <c r="V268" i="3"/>
  <c r="K268" i="3"/>
  <c r="G265" i="3"/>
  <c r="H265" i="3"/>
  <c r="S265" i="3"/>
  <c r="S271" i="3" s="1"/>
  <c r="F265" i="3"/>
  <c r="O265" i="3"/>
  <c r="L265" i="3"/>
  <c r="L271" i="3" s="1"/>
  <c r="O267" i="3" l="1"/>
  <c r="O271" i="3" s="1"/>
  <c r="F271" i="3"/>
  <c r="G271" i="3"/>
  <c r="H268" i="3"/>
  <c r="S268" i="3"/>
  <c r="O268" i="3"/>
  <c r="G268" i="3"/>
  <c r="AI267" i="3" l="1"/>
  <c r="H271" i="3"/>
  <c r="L268" i="3"/>
  <c r="F268" i="3"/>
  <c r="C42" i="11"/>
  <c r="H35" i="11" l="1"/>
  <c r="G35" i="11"/>
  <c r="D35" i="11"/>
  <c r="C40" i="11" s="1"/>
  <c r="C35" i="11"/>
  <c r="C38" i="11" s="1"/>
  <c r="C44" i="11" s="1"/>
  <c r="D46" i="11" s="1"/>
  <c r="G16" i="10" l="1"/>
  <c r="F16" i="10"/>
  <c r="H7" i="10"/>
  <c r="H16" i="10" s="1"/>
  <c r="C18" i="6" l="1"/>
  <c r="D6" i="6"/>
  <c r="D10" i="6" s="1"/>
  <c r="C20" i="6" l="1"/>
  <c r="D14" i="6"/>
  <c r="AI265" i="3"/>
  <c r="D23" i="6" l="1"/>
  <c r="AI268" i="3"/>
</calcChain>
</file>

<file path=xl/sharedStrings.xml><?xml version="1.0" encoding="utf-8"?>
<sst xmlns="http://schemas.openxmlformats.org/spreadsheetml/2006/main" count="326" uniqueCount="171">
  <si>
    <t>Date</t>
  </si>
  <si>
    <t>Item</t>
  </si>
  <si>
    <t>salary</t>
  </si>
  <si>
    <t>Pension</t>
  </si>
  <si>
    <t>Paye</t>
  </si>
  <si>
    <t>training</t>
  </si>
  <si>
    <t>RECEIPTS</t>
  </si>
  <si>
    <t>Details</t>
  </si>
  <si>
    <t>Precept</t>
  </si>
  <si>
    <t>insurance</t>
  </si>
  <si>
    <t>Grants</t>
  </si>
  <si>
    <t>CIL</t>
  </si>
  <si>
    <t>TOTAL</t>
  </si>
  <si>
    <t>S137</t>
  </si>
  <si>
    <t>Total Precept Expenses</t>
  </si>
  <si>
    <t>Total</t>
  </si>
  <si>
    <t>£</t>
  </si>
  <si>
    <t>(Less)    Unpresented Cheques</t>
  </si>
  <si>
    <t>C/N</t>
  </si>
  <si>
    <t>VAT Refund</t>
  </si>
  <si>
    <t>Cash Book</t>
  </si>
  <si>
    <t>Add reciepts for the year</t>
  </si>
  <si>
    <t>Less payments in the year</t>
  </si>
  <si>
    <t>Closing Balance per Cash Book</t>
  </si>
  <si>
    <t>Invoiced Not recieved (subtracted from receipts)</t>
  </si>
  <si>
    <t>Great Waltham Parish Council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</si>
  <si>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</si>
  <si>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</si>
  <si>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</si>
  <si>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</si>
  <si>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</si>
  <si>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</si>
  <si>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</si>
  <si>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Expense Reimbursement</t>
  </si>
  <si>
    <t>Employee Name:</t>
  </si>
  <si>
    <t>W Adshead-Grant</t>
  </si>
  <si>
    <t>Expense Period</t>
  </si>
  <si>
    <t>From:</t>
  </si>
  <si>
    <t>Expenses</t>
  </si>
  <si>
    <t>[42]</t>
  </si>
  <si>
    <t>DATE</t>
  </si>
  <si>
    <t>DESCRIPTION</t>
  </si>
  <si>
    <t>Miles</t>
  </si>
  <si>
    <t>Rate</t>
  </si>
  <si>
    <t>Net</t>
  </si>
  <si>
    <t>Vat</t>
  </si>
  <si>
    <t xml:space="preserve">Agenda on Boards etc </t>
  </si>
  <si>
    <t xml:space="preserve">Telephone </t>
  </si>
  <si>
    <t>TOTAL REIMBURSEMENT</t>
  </si>
  <si>
    <t>Employee Signature</t>
  </si>
  <si>
    <t>General Reserve</t>
  </si>
  <si>
    <t>Value
£</t>
  </si>
  <si>
    <t>Payment</t>
  </si>
  <si>
    <t>Utilities</t>
  </si>
  <si>
    <t>Reserve Account  - 20394217</t>
  </si>
  <si>
    <t>Business Account - 20394204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</si>
  <si>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</si>
  <si>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</si>
  <si>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</si>
  <si>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</si>
  <si>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</si>
  <si>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</si>
  <si>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</si>
  <si>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</si>
  <si>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</si>
  <si>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</si>
  <si>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</si>
  <si>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</si>
  <si>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</si>
  <si>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</si>
  <si>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</si>
  <si>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</si>
  <si>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</si>
  <si>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</si>
  <si>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</si>
  <si>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</si>
  <si>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</si>
  <si>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</si>
  <si>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</si>
  <si>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</si>
  <si>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</si>
  <si>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</si>
  <si>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</si>
  <si>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</si>
  <si>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</si>
  <si>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</si>
  <si>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</si>
  <si>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CiL</t>
  </si>
  <si>
    <t>Mobile Phone Bill</t>
  </si>
  <si>
    <t>Planned end of Year</t>
  </si>
  <si>
    <t>Village Hall car parking</t>
  </si>
  <si>
    <t>Top up Capital Works</t>
  </si>
  <si>
    <t xml:space="preserve">Great Waltham Parish Council </t>
  </si>
  <si>
    <t>Allotment Deposit</t>
  </si>
  <si>
    <t>Allotments Income</t>
  </si>
  <si>
    <t>fasthost e-mail</t>
  </si>
  <si>
    <t>PRECEPT</t>
  </si>
  <si>
    <t>Forecast Spend</t>
  </si>
  <si>
    <t>Vat Number</t>
  </si>
  <si>
    <t>Expenditure</t>
  </si>
  <si>
    <t>balance</t>
  </si>
  <si>
    <t>External Labour</t>
  </si>
  <si>
    <t>Ofice Equipment (Stationery +Postage)</t>
  </si>
  <si>
    <t xml:space="preserve">Interest
</t>
  </si>
  <si>
    <t>Committed Spend 2021-2022</t>
  </si>
  <si>
    <t>Speed Cameras</t>
  </si>
  <si>
    <t>Legal Fees - Blossum Way</t>
  </si>
  <si>
    <t>Car Park Sign</t>
  </si>
  <si>
    <t>Location</t>
  </si>
  <si>
    <t>FE</t>
  </si>
  <si>
    <t>GW</t>
  </si>
  <si>
    <t>HS</t>
  </si>
  <si>
    <t>Howe Street Multi Play</t>
  </si>
  <si>
    <t>GW Tower</t>
  </si>
  <si>
    <t>Fe Muga/Goal end</t>
  </si>
  <si>
    <t>2 Picnic Tables (+Installation)</t>
  </si>
  <si>
    <t>Path at Ford End</t>
  </si>
  <si>
    <t>Verti Quake FE</t>
  </si>
  <si>
    <t>Date FY</t>
  </si>
  <si>
    <t>2022-2023</t>
  </si>
  <si>
    <t>2023-2024</t>
  </si>
  <si>
    <t xml:space="preserve">Allotment rent  </t>
  </si>
  <si>
    <t>FE Camera</t>
  </si>
  <si>
    <t>Capital Works</t>
  </si>
  <si>
    <t>**Cash held in Reserve**</t>
  </si>
  <si>
    <t xml:space="preserve">Add any unbanked cash </t>
  </si>
  <si>
    <t>Total Cash and short term investment (Box 8) 2021/2022</t>
  </si>
  <si>
    <t>Opening Balance - Box 8 (2021/22)</t>
  </si>
  <si>
    <t>Funding</t>
  </si>
  <si>
    <t>Howe Street bench (Recycled Material)</t>
  </si>
  <si>
    <t>2 Benches (plus Installation)</t>
  </si>
  <si>
    <t>GW Pavillion Works</t>
  </si>
  <si>
    <t>Gw Pavillion External Works</t>
  </si>
  <si>
    <t>50% to Capital Works</t>
  </si>
  <si>
    <t xml:space="preserve">  </t>
  </si>
  <si>
    <t>**cif Awarded**</t>
  </si>
  <si>
    <t>03.03.2022</t>
  </si>
  <si>
    <t>01.03.2022</t>
  </si>
  <si>
    <t>Budget heading</t>
  </si>
  <si>
    <t>Handyman Consumables</t>
  </si>
  <si>
    <t>Tree Works</t>
  </si>
  <si>
    <t>Top Up General Works</t>
  </si>
  <si>
    <t xml:space="preserve">Balance per Bank statements as at </t>
  </si>
  <si>
    <t>Income</t>
  </si>
  <si>
    <t>Pavillion Account</t>
  </si>
  <si>
    <t>EALC / NALC Fees</t>
  </si>
  <si>
    <t>Salary</t>
  </si>
  <si>
    <t>Training</t>
  </si>
  <si>
    <t>Insurance</t>
  </si>
  <si>
    <t>Allotment Water</t>
  </si>
  <si>
    <t>Cllr Martin - Pavillion Works</t>
  </si>
  <si>
    <t>Chatham Hall estate</t>
  </si>
  <si>
    <t xml:space="preserve">HMRC </t>
  </si>
  <si>
    <t>Clerk Expenses</t>
  </si>
  <si>
    <t>Clerks Wages</t>
  </si>
  <si>
    <t>Handyman Wages</t>
  </si>
  <si>
    <t>Handyman Expenses</t>
  </si>
  <si>
    <t>Essex Pension Fund</t>
  </si>
  <si>
    <t>Swalec</t>
  </si>
  <si>
    <t>Insignia - Jubilee Coins</t>
  </si>
  <si>
    <t>Strutt &amp; Parker - Murkins Field</t>
  </si>
  <si>
    <t>JCM - Tree works as per Tree management plan</t>
  </si>
  <si>
    <t>Wave - Water at the Recreation Ground</t>
  </si>
  <si>
    <t>Wave - Water at Allotment</t>
  </si>
  <si>
    <t>25.04.2022</t>
  </si>
  <si>
    <t>02.04.2022</t>
  </si>
  <si>
    <t>Village Hall - Rent</t>
  </si>
  <si>
    <t>Actual Spend</t>
  </si>
  <si>
    <t>Forecast Budget Spend</t>
  </si>
  <si>
    <t>50 %PRECEPT</t>
  </si>
  <si>
    <t>28.04.2022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</si>
</sst>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£&quot;#,##0;[Red]\-&quot;£&quot;#,##0"/>
    <numFmt numFmtId="8" formatCode="&quot;£&quot;#,##0.00;[Red]\-&quot;£&quot;#,##0.00"/>
    <numFmt numFmtId="164" formatCode="mm/dd/yyyy"/>
    <numFmt numFmtId="165" formatCode="[$£]#,##0.00"/>
    <numFmt numFmtId="166" formatCode="mm/dd/yy"/>
    <numFmt numFmtId="167" formatCode="m/d/yy;@"/>
    <numFmt numFmtId="168" formatCode="_(* #,##0.00_);_(* \(#,##0.00\);_(* &quot;-&quot;??_);_(@_)"/>
    <numFmt numFmtId="169" formatCode="&quot;£&quot;#,##0.00"/>
    <numFmt numFmtId="170" formatCode="_(&quot;$&quot;* #,##0.00_);_(&quot;$&quot;* \(#,##0.00\);_(&quot;$&quot;* &quot;-&quot;??_);_(@_)"/>
    <numFmt numFmtId="171" formatCode="&quot;£&quot;#,##0"/>
  </numFmts>
  <fonts count="49">
    <font>
      <sz val="10"/>
      <color rgb="FF000000"/>
      <name val="Helvetica Neue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name val="Helvetica Neue"/>
    </font>
    <font>
      <b/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24"/>
      <color theme="4"/>
      <name val="Calibri Light"/>
      <family val="2"/>
      <scheme val="major"/>
    </font>
    <font>
      <b/>
      <sz val="24"/>
      <color indexed="52"/>
      <name val="Calibri"/>
      <family val="2"/>
      <scheme val="minor"/>
    </font>
    <font>
      <sz val="16"/>
      <name val="Calibri"/>
      <family val="2"/>
      <scheme val="minor"/>
    </font>
    <font>
      <b/>
      <sz val="28"/>
      <color indexed="52"/>
      <name val="Calibri"/>
      <family val="2"/>
      <scheme val="minor"/>
    </font>
    <font>
      <sz val="10"/>
      <name val="Calibri"/>
      <family val="2"/>
      <scheme val="minor"/>
    </font>
    <font>
      <sz val="11"/>
      <name val="Calibri Light"/>
      <family val="2"/>
      <scheme val="major"/>
    </font>
    <font>
      <sz val="11"/>
      <name val="Calibri"/>
      <family val="2"/>
      <scheme val="minor"/>
    </font>
    <font>
      <sz val="10"/>
      <name val="Calibri Light"/>
      <family val="1"/>
      <scheme val="major"/>
    </font>
    <font>
      <sz val="10"/>
      <name val="Calibri Light"/>
      <family val="2"/>
      <scheme val="major"/>
    </font>
    <font>
      <sz val="14"/>
      <name val="Calibri Light"/>
      <family val="1"/>
      <scheme val="major"/>
    </font>
    <font>
      <sz val="14"/>
      <name val="Calibri"/>
      <family val="2"/>
      <scheme val="minor"/>
    </font>
    <font>
      <sz val="2"/>
      <color indexed="9"/>
      <name val="Calibri"/>
      <family val="2"/>
      <scheme val="minor"/>
    </font>
    <font>
      <sz val="10"/>
      <color indexed="9"/>
      <name val="Calibri Light"/>
      <family val="1"/>
      <scheme val="major"/>
    </font>
    <font>
      <sz val="10"/>
      <name val="Verdana"/>
      <family val="2"/>
    </font>
    <font>
      <b/>
      <sz val="10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 Light"/>
      <family val="2"/>
      <scheme val="major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8"/>
      <name val="Helvetica Neue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Arial Nova Cond"/>
      <family val="2"/>
    </font>
    <font>
      <b/>
      <sz val="10"/>
      <color rgb="FF000000"/>
      <name val="Arial Nova Cond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theme="5" tint="0.7999816888943144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5" fillId="0" borderId="8"/>
    <xf numFmtId="168" fontId="29" fillId="0" borderId="8" applyFont="0" applyFill="0" applyBorder="0" applyAlignment="0" applyProtection="0"/>
    <xf numFmtId="170" fontId="29" fillId="0" borderId="8" applyFont="0" applyFill="0" applyBorder="0" applyAlignment="0" applyProtection="0"/>
    <xf numFmtId="0" fontId="40" fillId="0" borderId="8"/>
  </cellStyleXfs>
  <cellXfs count="392">
    <xf numFmtId="0" fontId="0" fillId="0" borderId="0" xfId="0" applyFont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top"/>
    </xf>
    <xf numFmtId="1" fontId="1" fillId="0" borderId="5" xfId="0" applyNumberFormat="1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center" vertical="top"/>
    </xf>
    <xf numFmtId="1" fontId="1" fillId="0" borderId="5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horizontal="left" vertical="top"/>
    </xf>
    <xf numFmtId="1" fontId="1" fillId="0" borderId="7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49" fontId="12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13" fillId="0" borderId="2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1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horizontal="center" vertical="top"/>
    </xf>
    <xf numFmtId="166" fontId="1" fillId="0" borderId="2" xfId="0" applyNumberFormat="1" applyFont="1" applyBorder="1" applyAlignment="1">
      <alignment horizontal="left" vertical="center"/>
    </xf>
    <xf numFmtId="0" fontId="0" fillId="0" borderId="0" xfId="0" applyFont="1" applyAlignment="1">
      <alignment vertical="top" wrapText="1"/>
    </xf>
    <xf numFmtId="49" fontId="1" fillId="0" borderId="13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49" fontId="7" fillId="0" borderId="7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16" fillId="0" borderId="8" xfId="1" applyFont="1" applyAlignment="1">
      <alignment vertical="center"/>
    </xf>
    <xf numFmtId="0" fontId="17" fillId="0" borderId="8" xfId="1" applyFont="1" applyAlignment="1">
      <alignment vertical="center"/>
    </xf>
    <xf numFmtId="0" fontId="17" fillId="0" borderId="8" xfId="1" applyFont="1" applyAlignment="1">
      <alignment horizontal="center" vertical="center"/>
    </xf>
    <xf numFmtId="0" fontId="18" fillId="0" borderId="8" xfId="1" applyFont="1" applyAlignment="1">
      <alignment horizontal="center" vertical="center"/>
    </xf>
    <xf numFmtId="0" fontId="19" fillId="0" borderId="8" xfId="1" applyFont="1" applyAlignment="1">
      <alignment horizontal="right" vertical="center"/>
    </xf>
    <xf numFmtId="0" fontId="20" fillId="0" borderId="8" xfId="1" applyFont="1" applyAlignment="1">
      <alignment vertical="center"/>
    </xf>
    <xf numFmtId="0" fontId="21" fillId="0" borderId="8" xfId="1" applyFont="1" applyAlignment="1">
      <alignment horizontal="right" vertical="center"/>
    </xf>
    <xf numFmtId="0" fontId="22" fillId="0" borderId="14" xfId="1" applyFont="1" applyBorder="1" applyAlignment="1" applyProtection="1">
      <alignment horizontal="left" vertical="center"/>
      <protection locked="0"/>
    </xf>
    <xf numFmtId="0" fontId="22" fillId="0" borderId="8" xfId="1" applyFont="1" applyBorder="1" applyAlignment="1" applyProtection="1">
      <alignment horizontal="center" vertical="center"/>
      <protection locked="0"/>
    </xf>
    <xf numFmtId="0" fontId="20" fillId="0" borderId="8" xfId="1" applyFont="1" applyAlignment="1">
      <alignment horizontal="center" vertical="center"/>
    </xf>
    <xf numFmtId="0" fontId="23" fillId="5" borderId="8" xfId="1" applyFont="1" applyFill="1" applyBorder="1" applyAlignment="1">
      <alignment vertical="center" shrinkToFit="1"/>
    </xf>
    <xf numFmtId="0" fontId="20" fillId="0" borderId="8" xfId="1" applyFont="1" applyBorder="1" applyAlignment="1">
      <alignment vertical="center"/>
    </xf>
    <xf numFmtId="0" fontId="24" fillId="0" borderId="8" xfId="1" applyFont="1" applyBorder="1" applyAlignment="1">
      <alignment horizontal="right" vertical="center"/>
    </xf>
    <xf numFmtId="0" fontId="20" fillId="0" borderId="14" xfId="1" applyFont="1" applyBorder="1" applyAlignment="1" applyProtection="1">
      <alignment horizontal="left" vertical="center"/>
      <protection locked="0"/>
    </xf>
    <xf numFmtId="0" fontId="20" fillId="0" borderId="8" xfId="1" applyFont="1" applyBorder="1" applyAlignment="1" applyProtection="1">
      <alignment horizontal="center" vertical="center"/>
      <protection locked="0"/>
    </xf>
    <xf numFmtId="0" fontId="24" fillId="0" borderId="8" xfId="1" applyFont="1" applyFill="1" applyBorder="1" applyAlignment="1">
      <alignment horizontal="center" vertical="center"/>
    </xf>
    <xf numFmtId="14" fontId="20" fillId="0" borderId="14" xfId="1" applyNumberFormat="1" applyFont="1" applyFill="1" applyBorder="1" applyAlignment="1" applyProtection="1">
      <alignment horizontal="center" vertical="center"/>
      <protection locked="0"/>
    </xf>
    <xf numFmtId="0" fontId="25" fillId="0" borderId="8" xfId="1" applyFont="1" applyBorder="1" applyAlignment="1">
      <alignment vertical="center"/>
    </xf>
    <xf numFmtId="0" fontId="26" fillId="0" borderId="8" xfId="1" applyFont="1" applyBorder="1" applyAlignment="1">
      <alignment vertical="center"/>
    </xf>
    <xf numFmtId="0" fontId="20" fillId="0" borderId="8" xfId="1" applyFont="1" applyBorder="1" applyAlignment="1">
      <alignment horizontal="center" vertical="center"/>
    </xf>
    <xf numFmtId="0" fontId="27" fillId="0" borderId="8" xfId="1" applyFont="1" applyBorder="1" applyAlignment="1">
      <alignment horizontal="right" vertical="center"/>
    </xf>
    <xf numFmtId="10" fontId="28" fillId="6" borderId="8" xfId="1" applyNumberFormat="1" applyFont="1" applyFill="1" applyBorder="1" applyAlignment="1">
      <alignment horizontal="center" vertical="center" wrapText="1"/>
    </xf>
    <xf numFmtId="0" fontId="28" fillId="6" borderId="8" xfId="1" applyFont="1" applyFill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/>
    </xf>
    <xf numFmtId="0" fontId="31" fillId="0" borderId="15" xfId="1" applyFont="1" applyBorder="1" applyAlignment="1" applyProtection="1">
      <alignment horizontal="center" vertical="center"/>
      <protection locked="0"/>
    </xf>
    <xf numFmtId="0" fontId="20" fillId="0" borderId="15" xfId="1" applyFont="1" applyBorder="1" applyAlignment="1" applyProtection="1">
      <alignment horizontal="center" vertical="center"/>
      <protection locked="0"/>
    </xf>
    <xf numFmtId="0" fontId="32" fillId="0" borderId="8" xfId="1" applyFont="1" applyBorder="1" applyAlignment="1">
      <alignment horizontal="center" vertical="center"/>
    </xf>
    <xf numFmtId="0" fontId="20" fillId="0" borderId="8" xfId="1" applyFont="1" applyAlignment="1"/>
    <xf numFmtId="0" fontId="20" fillId="0" borderId="8" xfId="1" applyFont="1" applyAlignment="1">
      <alignment horizontal="center"/>
    </xf>
    <xf numFmtId="8" fontId="0" fillId="0" borderId="0" xfId="0" applyNumberFormat="1" applyFont="1" applyAlignment="1">
      <alignment vertical="top" wrapText="1"/>
    </xf>
    <xf numFmtId="8" fontId="0" fillId="0" borderId="0" xfId="0" applyNumberFormat="1" applyFont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8" fontId="1" fillId="7" borderId="13" xfId="0" applyNumberFormat="1" applyFont="1" applyFill="1" applyBorder="1" applyAlignment="1">
      <alignment horizontal="center" vertical="center"/>
    </xf>
    <xf numFmtId="8" fontId="1" fillId="0" borderId="13" xfId="0" applyNumberFormat="1" applyFont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0" fillId="0" borderId="13" xfId="0" applyFont="1" applyBorder="1" applyAlignment="1">
      <alignment horizontal="center" vertical="top" wrapText="1"/>
    </xf>
    <xf numFmtId="0" fontId="36" fillId="0" borderId="13" xfId="0" applyFont="1" applyBorder="1" applyAlignment="1">
      <alignment vertical="center" wrapText="1"/>
    </xf>
    <xf numFmtId="8" fontId="36" fillId="0" borderId="13" xfId="0" applyNumberFormat="1" applyFont="1" applyBorder="1" applyAlignment="1">
      <alignment vertical="center" wrapText="1"/>
    </xf>
    <xf numFmtId="0" fontId="0" fillId="0" borderId="13" xfId="0" applyFont="1" applyBorder="1" applyAlignment="1">
      <alignment vertical="top" wrapText="1"/>
    </xf>
    <xf numFmtId="0" fontId="0" fillId="0" borderId="22" xfId="0" applyFont="1" applyBorder="1" applyAlignment="1">
      <alignment horizontal="center" vertical="top" wrapText="1"/>
    </xf>
    <xf numFmtId="8" fontId="0" fillId="0" borderId="13" xfId="0" applyNumberFormat="1" applyFont="1" applyBorder="1" applyAlignment="1">
      <alignment horizontal="center" vertical="top" wrapText="1"/>
    </xf>
    <xf numFmtId="0" fontId="0" fillId="0" borderId="8" xfId="0" applyFont="1" applyBorder="1" applyAlignment="1">
      <alignment vertical="top" wrapText="1"/>
    </xf>
    <xf numFmtId="0" fontId="33" fillId="0" borderId="8" xfId="0" applyFont="1" applyBorder="1" applyAlignment="1">
      <alignment vertical="top" wrapText="1"/>
    </xf>
    <xf numFmtId="0" fontId="33" fillId="0" borderId="13" xfId="0" applyFont="1" applyBorder="1" applyAlignment="1">
      <alignment horizontal="center" vertical="top" wrapText="1"/>
    </xf>
    <xf numFmtId="0" fontId="33" fillId="0" borderId="8" xfId="0" applyFont="1" applyBorder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37" fillId="0" borderId="13" xfId="0" applyFont="1" applyBorder="1" applyAlignment="1">
      <alignment horizontal="center" vertical="center" wrapText="1"/>
    </xf>
    <xf numFmtId="8" fontId="0" fillId="0" borderId="13" xfId="0" applyNumberFormat="1" applyFont="1" applyBorder="1" applyAlignment="1">
      <alignment vertical="top" wrapText="1"/>
    </xf>
    <xf numFmtId="8" fontId="33" fillId="0" borderId="22" xfId="0" applyNumberFormat="1" applyFont="1" applyBorder="1" applyAlignment="1">
      <alignment horizontal="center" vertical="top" wrapText="1"/>
    </xf>
    <xf numFmtId="8" fontId="33" fillId="0" borderId="13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38" fillId="4" borderId="13" xfId="0" applyNumberFormat="1" applyFont="1" applyFill="1" applyBorder="1" applyAlignment="1">
      <alignment horizontal="center" vertical="top" wrapText="1"/>
    </xf>
    <xf numFmtId="8" fontId="39" fillId="4" borderId="13" xfId="0" applyNumberFormat="1" applyFont="1" applyFill="1" applyBorder="1" applyAlignment="1">
      <alignment horizontal="center" vertical="top" wrapText="1"/>
    </xf>
    <xf numFmtId="8" fontId="39" fillId="0" borderId="0" xfId="0" applyNumberFormat="1" applyFont="1" applyAlignment="1">
      <alignment horizontal="center" vertical="top" wrapText="1"/>
    </xf>
    <xf numFmtId="8" fontId="36" fillId="0" borderId="13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8" fontId="5" fillId="7" borderId="13" xfId="0" applyNumberFormat="1" applyFont="1" applyFill="1" applyBorder="1" applyAlignment="1">
      <alignment horizontal="center" vertical="top" wrapText="1"/>
    </xf>
    <xf numFmtId="8" fontId="11" fillId="7" borderId="13" xfId="0" applyNumberFormat="1" applyFont="1" applyFill="1" applyBorder="1" applyAlignment="1">
      <alignment horizontal="center" vertical="top" wrapText="1"/>
    </xf>
    <xf numFmtId="0" fontId="33" fillId="0" borderId="18" xfId="0" applyFont="1" applyBorder="1" applyAlignment="1">
      <alignment horizontal="center" vertical="top" wrapText="1"/>
    </xf>
    <xf numFmtId="8" fontId="0" fillId="0" borderId="19" xfId="0" applyNumberFormat="1" applyFont="1" applyBorder="1" applyAlignment="1">
      <alignment horizontal="center" vertical="top" wrapText="1"/>
    </xf>
    <xf numFmtId="0" fontId="0" fillId="0" borderId="20" xfId="0" applyFont="1" applyBorder="1" applyAlignment="1">
      <alignment horizontal="center" vertical="top" wrapText="1"/>
    </xf>
    <xf numFmtId="8" fontId="33" fillId="0" borderId="0" xfId="0" applyNumberFormat="1" applyFont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1" fillId="10" borderId="13" xfId="0" applyNumberFormat="1" applyFont="1" applyFill="1" applyBorder="1" applyAlignment="1">
      <alignment horizontal="center" vertical="center"/>
    </xf>
    <xf numFmtId="8" fontId="10" fillId="0" borderId="24" xfId="0" applyNumberFormat="1" applyFont="1" applyBorder="1" applyAlignment="1">
      <alignment vertical="top" wrapText="1"/>
    </xf>
    <xf numFmtId="8" fontId="10" fillId="0" borderId="25" xfId="0" applyNumberFormat="1" applyFont="1" applyBorder="1" applyAlignment="1">
      <alignment vertical="top" wrapText="1"/>
    </xf>
    <xf numFmtId="8" fontId="10" fillId="0" borderId="8" xfId="0" applyNumberFormat="1" applyFont="1" applyBorder="1" applyAlignment="1">
      <alignment horizontal="right" vertical="top" wrapText="1"/>
    </xf>
    <xf numFmtId="8" fontId="0" fillId="0" borderId="0" xfId="0" applyNumberFormat="1" applyFont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165" fontId="1" fillId="0" borderId="13" xfId="0" applyNumberFormat="1" applyFont="1" applyBorder="1" applyAlignment="1">
      <alignment horizontal="right" vertical="top"/>
    </xf>
    <xf numFmtId="165" fontId="1" fillId="0" borderId="13" xfId="0" applyNumberFormat="1" applyFont="1" applyBorder="1" applyAlignment="1">
      <alignment horizontal="right" vertical="center"/>
    </xf>
    <xf numFmtId="165" fontId="14" fillId="0" borderId="13" xfId="0" applyNumberFormat="1" applyFont="1" applyBorder="1" applyAlignment="1">
      <alignment horizontal="right" vertical="center"/>
    </xf>
    <xf numFmtId="165" fontId="1" fillId="0" borderId="26" xfId="0" applyNumberFormat="1" applyFont="1" applyBorder="1" applyAlignment="1">
      <alignment vertical="top" wrapText="1"/>
    </xf>
    <xf numFmtId="165" fontId="14" fillId="0" borderId="13" xfId="0" applyNumberFormat="1" applyFont="1" applyBorder="1" applyAlignment="1">
      <alignment horizontal="center" vertical="top"/>
    </xf>
    <xf numFmtId="165" fontId="7" fillId="0" borderId="13" xfId="0" applyNumberFormat="1" applyFont="1" applyBorder="1" applyAlignment="1">
      <alignment horizontal="center" vertical="top"/>
    </xf>
    <xf numFmtId="165" fontId="1" fillId="0" borderId="13" xfId="0" applyNumberFormat="1" applyFont="1" applyBorder="1" applyAlignment="1">
      <alignment horizontal="center" vertical="top"/>
    </xf>
    <xf numFmtId="1" fontId="1" fillId="0" borderId="13" xfId="0" applyNumberFormat="1" applyFont="1" applyBorder="1" applyAlignment="1">
      <alignment vertical="top" wrapText="1"/>
    </xf>
    <xf numFmtId="164" fontId="1" fillId="0" borderId="13" xfId="0" applyNumberFormat="1" applyFont="1" applyBorder="1" applyAlignment="1">
      <alignment horizontal="left" vertical="top" wrapText="1"/>
    </xf>
    <xf numFmtId="165" fontId="14" fillId="0" borderId="13" xfId="0" applyNumberFormat="1" applyFont="1" applyBorder="1" applyAlignment="1">
      <alignment horizontal="right" vertical="top"/>
    </xf>
    <xf numFmtId="165" fontId="5" fillId="0" borderId="13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center" wrapText="1"/>
    </xf>
    <xf numFmtId="0" fontId="1" fillId="12" borderId="13" xfId="0" applyFont="1" applyFill="1" applyBorder="1" applyAlignment="1">
      <alignment vertical="center" wrapText="1"/>
    </xf>
    <xf numFmtId="8" fontId="33" fillId="4" borderId="17" xfId="0" applyNumberFormat="1" applyFont="1" applyFill="1" applyBorder="1" applyAlignment="1">
      <alignment horizontal="center" vertical="top" wrapText="1"/>
    </xf>
    <xf numFmtId="8" fontId="33" fillId="4" borderId="27" xfId="0" applyNumberFormat="1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vertical="center" wrapText="1"/>
    </xf>
    <xf numFmtId="0" fontId="0" fillId="7" borderId="13" xfId="0" applyFont="1" applyFill="1" applyBorder="1" applyAlignment="1">
      <alignment vertical="top" wrapText="1"/>
    </xf>
    <xf numFmtId="8" fontId="0" fillId="7" borderId="13" xfId="0" applyNumberFormat="1" applyFont="1" applyFill="1" applyBorder="1" applyAlignment="1">
      <alignment horizontal="center" vertical="top" wrapText="1"/>
    </xf>
    <xf numFmtId="8" fontId="0" fillId="4" borderId="13" xfId="0" applyNumberFormat="1" applyFont="1" applyFill="1" applyBorder="1" applyAlignment="1">
      <alignment vertical="top" wrapText="1"/>
    </xf>
    <xf numFmtId="8" fontId="33" fillId="4" borderId="0" xfId="0" applyNumberFormat="1" applyFont="1" applyFill="1" applyAlignment="1">
      <alignment horizontal="right" wrapText="1"/>
    </xf>
    <xf numFmtId="14" fontId="5" fillId="7" borderId="13" xfId="0" applyNumberFormat="1" applyFont="1" applyFill="1" applyBorder="1" applyAlignment="1">
      <alignment horizontal="center" vertical="top" wrapText="1"/>
    </xf>
    <xf numFmtId="0" fontId="5" fillId="7" borderId="13" xfId="0" applyFont="1" applyFill="1" applyBorder="1" applyAlignment="1">
      <alignment horizontal="center" vertical="top" wrapText="1"/>
    </xf>
    <xf numFmtId="49" fontId="1" fillId="7" borderId="13" xfId="0" applyNumberFormat="1" applyFont="1" applyFill="1" applyBorder="1" applyAlignment="1">
      <alignment vertical="top" wrapText="1"/>
    </xf>
    <xf numFmtId="8" fontId="14" fillId="7" borderId="13" xfId="0" applyNumberFormat="1" applyFont="1" applyFill="1" applyBorder="1" applyAlignment="1">
      <alignment horizontal="center" vertical="center"/>
    </xf>
    <xf numFmtId="15" fontId="0" fillId="7" borderId="13" xfId="0" applyNumberFormat="1" applyFont="1" applyFill="1" applyBorder="1" applyAlignment="1">
      <alignment horizontal="center"/>
    </xf>
    <xf numFmtId="0" fontId="0" fillId="7" borderId="13" xfId="0" applyFont="1" applyFill="1" applyBorder="1"/>
    <xf numFmtId="8" fontId="0" fillId="7" borderId="13" xfId="0" applyNumberFormat="1" applyFont="1" applyFill="1" applyBorder="1" applyAlignment="1">
      <alignment horizontal="center"/>
    </xf>
    <xf numFmtId="6" fontId="33" fillId="4" borderId="21" xfId="0" applyNumberFormat="1" applyFont="1" applyFill="1" applyBorder="1" applyAlignment="1">
      <alignment horizontal="center" vertical="center" wrapText="1"/>
    </xf>
    <xf numFmtId="8" fontId="10" fillId="0" borderId="8" xfId="0" applyNumberFormat="1" applyFont="1" applyBorder="1" applyAlignment="1">
      <alignment vertical="top" wrapText="1"/>
    </xf>
    <xf numFmtId="165" fontId="1" fillId="0" borderId="13" xfId="0" applyNumberFormat="1" applyFont="1" applyBorder="1" applyAlignment="1">
      <alignment horizontal="center" vertical="center"/>
    </xf>
    <xf numFmtId="8" fontId="0" fillId="7" borderId="13" xfId="0" applyNumberFormat="1" applyFont="1" applyFill="1" applyBorder="1" applyAlignment="1">
      <alignment horizontal="center" vertical="center" wrapText="1"/>
    </xf>
    <xf numFmtId="8" fontId="1" fillId="7" borderId="13" xfId="0" applyNumberFormat="1" applyFont="1" applyFill="1" applyBorder="1" applyAlignment="1">
      <alignment horizontal="center" vertical="center" wrapText="1"/>
    </xf>
    <xf numFmtId="8" fontId="1" fillId="0" borderId="13" xfId="0" applyNumberFormat="1" applyFont="1" applyBorder="1" applyAlignment="1">
      <alignment horizontal="center" vertical="center" wrapText="1"/>
    </xf>
    <xf numFmtId="165" fontId="33" fillId="0" borderId="0" xfId="0" applyNumberFormat="1" applyFont="1" applyAlignment="1">
      <alignment vertical="top" wrapText="1"/>
    </xf>
    <xf numFmtId="0" fontId="0" fillId="7" borderId="0" xfId="0" applyFont="1" applyFill="1" applyAlignment="1">
      <alignment vertical="top" wrapText="1"/>
    </xf>
    <xf numFmtId="8" fontId="0" fillId="4" borderId="13" xfId="0" applyNumberFormat="1" applyFont="1" applyFill="1" applyBorder="1" applyAlignment="1">
      <alignment horizontal="center" vertical="top" wrapText="1"/>
    </xf>
    <xf numFmtId="165" fontId="9" fillId="0" borderId="13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vertical="top" wrapText="1"/>
    </xf>
    <xf numFmtId="0" fontId="34" fillId="0" borderId="21" xfId="0" applyFont="1" applyBorder="1" applyAlignment="1">
      <alignment horizontal="center" vertical="center" wrapText="1"/>
    </xf>
    <xf numFmtId="8" fontId="0" fillId="0" borderId="21" xfId="0" applyNumberFormat="1" applyFont="1" applyBorder="1" applyAlignment="1">
      <alignment horizontal="center" vertical="top" wrapText="1"/>
    </xf>
    <xf numFmtId="8" fontId="0" fillId="7" borderId="21" xfId="0" applyNumberFormat="1" applyFont="1" applyFill="1" applyBorder="1" applyAlignment="1">
      <alignment horizontal="center" vertical="top" wrapText="1"/>
    </xf>
    <xf numFmtId="165" fontId="9" fillId="9" borderId="13" xfId="0" applyNumberFormat="1" applyFont="1" applyFill="1" applyBorder="1" applyAlignment="1">
      <alignment horizontal="center" vertical="center" wrapText="1"/>
    </xf>
    <xf numFmtId="165" fontId="1" fillId="0" borderId="13" xfId="0" applyNumberFormat="1" applyFont="1" applyBorder="1" applyAlignment="1">
      <alignment vertical="center"/>
    </xf>
    <xf numFmtId="0" fontId="1" fillId="7" borderId="13" xfId="0" applyFont="1" applyFill="1" applyBorder="1" applyAlignment="1">
      <alignment horizontal="left" vertical="top" wrapText="1"/>
    </xf>
    <xf numFmtId="165" fontId="1" fillId="7" borderId="13" xfId="0" applyNumberFormat="1" applyFont="1" applyFill="1" applyBorder="1" applyAlignment="1">
      <alignment horizontal="right" vertical="top"/>
    </xf>
    <xf numFmtId="165" fontId="1" fillId="7" borderId="13" xfId="0" applyNumberFormat="1" applyFont="1" applyFill="1" applyBorder="1" applyAlignment="1">
      <alignment horizontal="right" vertical="center"/>
    </xf>
    <xf numFmtId="165" fontId="1" fillId="7" borderId="13" xfId="0" applyNumberFormat="1" applyFont="1" applyFill="1" applyBorder="1" applyAlignment="1">
      <alignment horizontal="center" vertical="center"/>
    </xf>
    <xf numFmtId="165" fontId="14" fillId="7" borderId="13" xfId="0" applyNumberFormat="1" applyFont="1" applyFill="1" applyBorder="1" applyAlignment="1">
      <alignment horizontal="right" vertical="center"/>
    </xf>
    <xf numFmtId="165" fontId="0" fillId="0" borderId="0" xfId="0" applyNumberFormat="1" applyFont="1" applyAlignment="1">
      <alignment vertical="top" wrapText="1"/>
    </xf>
    <xf numFmtId="8" fontId="0" fillId="7" borderId="13" xfId="0" applyNumberFormat="1" applyFont="1" applyFill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center" wrapText="1"/>
    </xf>
    <xf numFmtId="165" fontId="3" fillId="7" borderId="13" xfId="0" applyNumberFormat="1" applyFont="1" applyFill="1" applyBorder="1" applyAlignment="1">
      <alignment vertical="top" wrapText="1"/>
    </xf>
    <xf numFmtId="165" fontId="35" fillId="0" borderId="13" xfId="0" applyNumberFormat="1" applyFont="1" applyBorder="1" applyAlignment="1">
      <alignment horizontal="center" vertical="center" wrapText="1"/>
    </xf>
    <xf numFmtId="6" fontId="33" fillId="14" borderId="8" xfId="0" applyNumberFormat="1" applyFont="1" applyFill="1" applyBorder="1" applyAlignment="1">
      <alignment horizontal="center" vertical="center" wrapText="1"/>
    </xf>
    <xf numFmtId="0" fontId="34" fillId="14" borderId="21" xfId="0" applyFont="1" applyFill="1" applyBorder="1" applyAlignment="1">
      <alignment horizontal="center" vertical="center" wrapText="1"/>
    </xf>
    <xf numFmtId="8" fontId="1" fillId="14" borderId="21" xfId="0" applyNumberFormat="1" applyFont="1" applyFill="1" applyBorder="1" applyAlignment="1">
      <alignment horizontal="center" vertical="center"/>
    </xf>
    <xf numFmtId="8" fontId="1" fillId="14" borderId="21" xfId="0" applyNumberFormat="1" applyFont="1" applyFill="1" applyBorder="1" applyAlignment="1">
      <alignment horizontal="center" vertical="center" wrapText="1"/>
    </xf>
    <xf numFmtId="6" fontId="1" fillId="14" borderId="21" xfId="0" applyNumberFormat="1" applyFont="1" applyFill="1" applyBorder="1" applyAlignment="1">
      <alignment horizontal="center" vertical="center" wrapText="1"/>
    </xf>
    <xf numFmtId="0" fontId="1" fillId="14" borderId="21" xfId="0" applyFont="1" applyFill="1" applyBorder="1" applyAlignment="1">
      <alignment horizontal="center" vertical="center" wrapText="1"/>
    </xf>
    <xf numFmtId="8" fontId="0" fillId="14" borderId="13" xfId="0" applyNumberFormat="1" applyFont="1" applyFill="1" applyBorder="1" applyAlignment="1">
      <alignment horizontal="center" vertical="center" wrapText="1"/>
    </xf>
    <xf numFmtId="8" fontId="0" fillId="14" borderId="13" xfId="0" applyNumberFormat="1" applyFont="1" applyFill="1" applyBorder="1" applyAlignment="1">
      <alignment horizontal="center"/>
    </xf>
    <xf numFmtId="6" fontId="1" fillId="14" borderId="13" xfId="0" applyNumberFormat="1" applyFont="1" applyFill="1" applyBorder="1" applyAlignment="1">
      <alignment horizontal="center" vertical="center" wrapText="1"/>
    </xf>
    <xf numFmtId="8" fontId="1" fillId="14" borderId="13" xfId="0" applyNumberFormat="1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 wrapText="1"/>
    </xf>
    <xf numFmtId="8" fontId="0" fillId="14" borderId="21" xfId="0" applyNumberFormat="1" applyFont="1" applyFill="1" applyBorder="1" applyAlignment="1">
      <alignment horizontal="center"/>
    </xf>
    <xf numFmtId="8" fontId="0" fillId="14" borderId="21" xfId="0" applyNumberFormat="1" applyFont="1" applyFill="1" applyBorder="1" applyAlignment="1">
      <alignment horizontal="center" vertical="top" wrapText="1"/>
    </xf>
    <xf numFmtId="8" fontId="7" fillId="14" borderId="21" xfId="0" applyNumberFormat="1" applyFont="1" applyFill="1" applyBorder="1" applyAlignment="1">
      <alignment horizontal="center" vertical="center"/>
    </xf>
    <xf numFmtId="6" fontId="1" fillId="14" borderId="21" xfId="0" applyNumberFormat="1" applyFont="1" applyFill="1" applyBorder="1" applyAlignment="1">
      <alignment horizontal="center" vertical="center"/>
    </xf>
    <xf numFmtId="0" fontId="1" fillId="14" borderId="21" xfId="0" applyFont="1" applyFill="1" applyBorder="1" applyAlignment="1">
      <alignment horizontal="center" vertical="center"/>
    </xf>
    <xf numFmtId="6" fontId="1" fillId="14" borderId="8" xfId="0" applyNumberFormat="1" applyFont="1" applyFill="1" applyBorder="1" applyAlignment="1">
      <alignment horizontal="center" vertical="center"/>
    </xf>
    <xf numFmtId="8" fontId="1" fillId="14" borderId="8" xfId="0" applyNumberFormat="1" applyFont="1" applyFill="1" applyBorder="1" applyAlignment="1">
      <alignment horizontal="center" vertical="center"/>
    </xf>
    <xf numFmtId="8" fontId="1" fillId="14" borderId="15" xfId="0" applyNumberFormat="1" applyFont="1" applyFill="1" applyBorder="1" applyAlignment="1">
      <alignment horizontal="center" vertical="center"/>
    </xf>
    <xf numFmtId="8" fontId="0" fillId="14" borderId="29" xfId="0" applyNumberFormat="1" applyFont="1" applyFill="1" applyBorder="1" applyAlignment="1">
      <alignment horizontal="center" vertical="top" wrapText="1"/>
    </xf>
    <xf numFmtId="8" fontId="33" fillId="14" borderId="27" xfId="0" applyNumberFormat="1" applyFont="1" applyFill="1" applyBorder="1" applyAlignment="1">
      <alignment horizontal="center" vertical="top" wrapText="1"/>
    </xf>
    <xf numFmtId="8" fontId="33" fillId="14" borderId="8" xfId="0" applyNumberFormat="1" applyFont="1" applyFill="1" applyBorder="1" applyAlignment="1">
      <alignment horizontal="center" vertical="top" wrapText="1"/>
    </xf>
    <xf numFmtId="6" fontId="7" fillId="0" borderId="2" xfId="0" applyNumberFormat="1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top" wrapText="1"/>
    </xf>
    <xf numFmtId="169" fontId="1" fillId="7" borderId="13" xfId="0" applyNumberFormat="1" applyFont="1" applyFill="1" applyBorder="1" applyAlignment="1">
      <alignment horizontal="center" vertical="center" wrapText="1"/>
    </xf>
    <xf numFmtId="165" fontId="35" fillId="15" borderId="8" xfId="0" applyNumberFormat="1" applyFont="1" applyFill="1" applyBorder="1" applyAlignment="1">
      <alignment horizontal="center" vertical="center" wrapText="1"/>
    </xf>
    <xf numFmtId="8" fontId="0" fillId="14" borderId="13" xfId="0" applyNumberFormat="1" applyFont="1" applyFill="1" applyBorder="1" applyAlignment="1">
      <alignment vertical="top" wrapText="1"/>
    </xf>
    <xf numFmtId="8" fontId="0" fillId="14" borderId="0" xfId="0" applyNumberFormat="1" applyFont="1" applyFill="1" applyAlignment="1">
      <alignment vertical="top" wrapText="1"/>
    </xf>
    <xf numFmtId="165" fontId="9" fillId="14" borderId="13" xfId="0" applyNumberFormat="1" applyFont="1" applyFill="1" applyBorder="1" applyAlignment="1">
      <alignment horizontal="center" vertical="center" wrapText="1"/>
    </xf>
    <xf numFmtId="165" fontId="3" fillId="14" borderId="13" xfId="0" applyNumberFormat="1" applyFont="1" applyFill="1" applyBorder="1" applyAlignment="1">
      <alignment vertical="top" wrapText="1"/>
    </xf>
    <xf numFmtId="8" fontId="10" fillId="14" borderId="24" xfId="0" applyNumberFormat="1" applyFont="1" applyFill="1" applyBorder="1" applyAlignment="1">
      <alignment vertical="top" wrapText="1"/>
    </xf>
    <xf numFmtId="8" fontId="0" fillId="14" borderId="23" xfId="0" applyNumberFormat="1" applyFont="1" applyFill="1" applyBorder="1" applyAlignment="1">
      <alignment vertical="top" wrapText="1"/>
    </xf>
    <xf numFmtId="0" fontId="0" fillId="14" borderId="31" xfId="0" applyFont="1" applyFill="1" applyBorder="1" applyAlignment="1">
      <alignment horizontal="center" vertical="center" wrapText="1"/>
    </xf>
    <xf numFmtId="0" fontId="33" fillId="14" borderId="8" xfId="0" applyFont="1" applyFill="1" applyBorder="1" applyAlignment="1">
      <alignment horizontal="center" vertical="center" wrapText="1"/>
    </xf>
    <xf numFmtId="0" fontId="0" fillId="14" borderId="8" xfId="0" applyFont="1" applyFill="1" applyBorder="1" applyAlignment="1">
      <alignment vertical="top" wrapText="1"/>
    </xf>
    <xf numFmtId="8" fontId="10" fillId="14" borderId="25" xfId="0" applyNumberFormat="1" applyFont="1" applyFill="1" applyBorder="1" applyAlignment="1">
      <alignment vertical="top" wrapText="1"/>
    </xf>
    <xf numFmtId="0" fontId="0" fillId="14" borderId="8" xfId="0" applyFont="1" applyFill="1" applyBorder="1" applyAlignment="1">
      <alignment horizontal="center" vertical="center" wrapText="1"/>
    </xf>
    <xf numFmtId="8" fontId="10" fillId="14" borderId="8" xfId="0" applyNumberFormat="1" applyFont="1" applyFill="1" applyBorder="1" applyAlignment="1">
      <alignment vertical="top" wrapText="1"/>
    </xf>
    <xf numFmtId="0" fontId="0" fillId="14" borderId="0" xfId="0" applyFont="1" applyFill="1" applyAlignment="1">
      <alignment vertical="top" wrapText="1"/>
    </xf>
    <xf numFmtId="8" fontId="0" fillId="0" borderId="13" xfId="0" applyNumberFormat="1" applyFont="1" applyBorder="1" applyAlignment="1">
      <alignment horizontal="center" vertical="center" wrapText="1"/>
    </xf>
    <xf numFmtId="165" fontId="9" fillId="14" borderId="8" xfId="0" applyNumberFormat="1" applyFont="1" applyFill="1" applyBorder="1" applyAlignment="1">
      <alignment horizontal="center" vertical="center" wrapText="1"/>
    </xf>
    <xf numFmtId="165" fontId="3" fillId="14" borderId="8" xfId="0" applyNumberFormat="1" applyFont="1" applyFill="1" applyBorder="1" applyAlignment="1">
      <alignment vertical="top" wrapText="1"/>
    </xf>
    <xf numFmtId="8" fontId="10" fillId="14" borderId="8" xfId="0" applyNumberFormat="1" applyFont="1" applyFill="1" applyBorder="1" applyAlignment="1">
      <alignment horizontal="right" vertical="top" wrapText="1"/>
    </xf>
    <xf numFmtId="1" fontId="7" fillId="17" borderId="5" xfId="0" applyNumberFormat="1" applyFont="1" applyFill="1" applyBorder="1" applyAlignment="1">
      <alignment horizontal="left" vertical="center"/>
    </xf>
    <xf numFmtId="49" fontId="6" fillId="17" borderId="5" xfId="0" applyNumberFormat="1" applyFont="1" applyFill="1" applyBorder="1" applyAlignment="1">
      <alignment horizontal="center" vertical="top"/>
    </xf>
    <xf numFmtId="1" fontId="1" fillId="17" borderId="5" xfId="0" applyNumberFormat="1" applyFont="1" applyFill="1" applyBorder="1" applyAlignment="1">
      <alignment vertical="center"/>
    </xf>
    <xf numFmtId="49" fontId="7" fillId="0" borderId="13" xfId="0" applyNumberFormat="1" applyFont="1" applyBorder="1" applyAlignment="1">
      <alignment horizontal="left" vertical="top"/>
    </xf>
    <xf numFmtId="49" fontId="7" fillId="0" borderId="13" xfId="0" applyNumberFormat="1" applyFont="1" applyBorder="1" applyAlignment="1">
      <alignment horizontal="center" vertical="top"/>
    </xf>
    <xf numFmtId="49" fontId="7" fillId="0" borderId="13" xfId="0" applyNumberFormat="1" applyFont="1" applyBorder="1" applyAlignment="1">
      <alignment horizontal="center" vertical="top" wrapText="1"/>
    </xf>
    <xf numFmtId="1" fontId="1" fillId="14" borderId="16" xfId="0" applyNumberFormat="1" applyFont="1" applyFill="1" applyBorder="1" applyAlignment="1">
      <alignment horizontal="left" vertical="top" wrapText="1"/>
    </xf>
    <xf numFmtId="1" fontId="1" fillId="14" borderId="16" xfId="0" applyNumberFormat="1" applyFont="1" applyFill="1" applyBorder="1" applyAlignment="1">
      <alignment vertical="top" wrapText="1"/>
    </xf>
    <xf numFmtId="165" fontId="14" fillId="14" borderId="16" xfId="0" applyNumberFormat="1" applyFont="1" applyFill="1" applyBorder="1" applyAlignment="1">
      <alignment horizontal="center" vertical="top"/>
    </xf>
    <xf numFmtId="165" fontId="7" fillId="14" borderId="16" xfId="0" applyNumberFormat="1" applyFont="1" applyFill="1" applyBorder="1" applyAlignment="1">
      <alignment horizontal="center" vertical="top"/>
    </xf>
    <xf numFmtId="165" fontId="1" fillId="14" borderId="16" xfId="0" applyNumberFormat="1" applyFont="1" applyFill="1" applyBorder="1" applyAlignment="1">
      <alignment vertical="top" wrapText="1"/>
    </xf>
    <xf numFmtId="165" fontId="1" fillId="14" borderId="35" xfId="0" applyNumberFormat="1" applyFont="1" applyFill="1" applyBorder="1" applyAlignment="1">
      <alignment vertical="top" wrapText="1"/>
    </xf>
    <xf numFmtId="8" fontId="1" fillId="7" borderId="13" xfId="0" applyNumberFormat="1" applyFont="1" applyFill="1" applyBorder="1" applyAlignment="1">
      <alignment horizontal="left" vertical="center" wrapText="1"/>
    </xf>
    <xf numFmtId="0" fontId="36" fillId="7" borderId="13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vertical="center"/>
    </xf>
    <xf numFmtId="0" fontId="43" fillId="7" borderId="13" xfId="0" applyFont="1" applyFill="1" applyBorder="1"/>
    <xf numFmtId="171" fontId="0" fillId="0" borderId="0" xfId="0" applyNumberFormat="1" applyFont="1" applyAlignment="1">
      <alignment horizontal="center" vertical="top" wrapText="1"/>
    </xf>
    <xf numFmtId="171" fontId="1" fillId="0" borderId="13" xfId="0" applyNumberFormat="1" applyFont="1" applyBorder="1" applyAlignment="1">
      <alignment horizontal="center" vertical="center" wrapText="1"/>
    </xf>
    <xf numFmtId="171" fontId="1" fillId="7" borderId="13" xfId="0" applyNumberFormat="1" applyFont="1" applyFill="1" applyBorder="1" applyAlignment="1">
      <alignment horizontal="center" vertical="center"/>
    </xf>
    <xf numFmtId="171" fontId="1" fillId="7" borderId="13" xfId="0" applyNumberFormat="1" applyFont="1" applyFill="1" applyBorder="1" applyAlignment="1">
      <alignment horizontal="center" vertical="center" wrapText="1"/>
    </xf>
    <xf numFmtId="171" fontId="0" fillId="7" borderId="13" xfId="0" applyNumberFormat="1" applyFont="1" applyFill="1" applyBorder="1" applyAlignment="1">
      <alignment horizontal="center" vertical="center" wrapText="1"/>
    </xf>
    <xf numFmtId="171" fontId="0" fillId="7" borderId="13" xfId="0" applyNumberFormat="1" applyFont="1" applyFill="1" applyBorder="1" applyAlignment="1">
      <alignment horizontal="center"/>
    </xf>
    <xf numFmtId="0" fontId="42" fillId="0" borderId="13" xfId="0" applyFont="1" applyBorder="1" applyAlignment="1">
      <alignment horizontal="center" vertical="center" wrapText="1"/>
    </xf>
    <xf numFmtId="8" fontId="0" fillId="0" borderId="8" xfId="0" applyNumberFormat="1" applyFont="1" applyBorder="1" applyAlignment="1">
      <alignment horizontal="center" vertical="center" wrapText="1"/>
    </xf>
    <xf numFmtId="8" fontId="0" fillId="0" borderId="8" xfId="0" applyNumberFormat="1" applyFont="1" applyBorder="1" applyAlignment="1">
      <alignment horizontal="center" vertical="top" wrapText="1"/>
    </xf>
    <xf numFmtId="8" fontId="0" fillId="0" borderId="21" xfId="0" applyNumberFormat="1" applyFont="1" applyBorder="1" applyAlignment="1">
      <alignment horizontal="center" vertical="center" wrapText="1"/>
    </xf>
    <xf numFmtId="8" fontId="0" fillId="4" borderId="21" xfId="0" applyNumberFormat="1" applyFont="1" applyFill="1" applyBorder="1" applyAlignment="1">
      <alignment horizontal="center" vertical="top" wrapText="1"/>
    </xf>
    <xf numFmtId="8" fontId="33" fillId="21" borderId="0" xfId="0" applyNumberFormat="1" applyFont="1" applyFill="1" applyAlignment="1">
      <alignment horizontal="center" vertical="center" wrapText="1"/>
    </xf>
    <xf numFmtId="0" fontId="33" fillId="4" borderId="0" xfId="0" applyFont="1" applyFill="1" applyAlignment="1">
      <alignment horizontal="center" vertical="center" wrapText="1"/>
    </xf>
    <xf numFmtId="8" fontId="33" fillId="17" borderId="23" xfId="0" applyNumberFormat="1" applyFont="1" applyFill="1" applyBorder="1" applyAlignment="1">
      <alignment vertical="top" wrapText="1"/>
    </xf>
    <xf numFmtId="8" fontId="33" fillId="17" borderId="13" xfId="0" applyNumberFormat="1" applyFont="1" applyFill="1" applyBorder="1" applyAlignment="1">
      <alignment vertical="top" wrapText="1"/>
    </xf>
    <xf numFmtId="8" fontId="33" fillId="17" borderId="13" xfId="0" applyNumberFormat="1" applyFont="1" applyFill="1" applyBorder="1" applyAlignment="1">
      <alignment horizontal="center" vertical="top" wrapText="1"/>
    </xf>
    <xf numFmtId="8" fontId="33" fillId="17" borderId="21" xfId="0" applyNumberFormat="1" applyFont="1" applyFill="1" applyBorder="1" applyAlignment="1">
      <alignment horizontal="center" vertical="top" wrapText="1"/>
    </xf>
    <xf numFmtId="8" fontId="33" fillId="17" borderId="0" xfId="0" applyNumberFormat="1" applyFont="1" applyFill="1" applyAlignment="1">
      <alignment horizontal="center" vertical="top" wrapText="1"/>
    </xf>
    <xf numFmtId="8" fontId="0" fillId="4" borderId="8" xfId="0" applyNumberFormat="1" applyFont="1" applyFill="1" applyBorder="1" applyAlignment="1">
      <alignment horizontal="center" vertical="top" wrapText="1"/>
    </xf>
    <xf numFmtId="8" fontId="33" fillId="17" borderId="8" xfId="0" applyNumberFormat="1" applyFont="1" applyFill="1" applyBorder="1" applyAlignment="1">
      <alignment horizontal="center" vertical="center" wrapText="1"/>
    </xf>
    <xf numFmtId="8" fontId="0" fillId="14" borderId="28" xfId="0" applyNumberFormat="1" applyFont="1" applyFill="1" applyBorder="1" applyAlignment="1">
      <alignment horizontal="center" vertical="top" wrapText="1"/>
    </xf>
    <xf numFmtId="167" fontId="20" fillId="0" borderId="13" xfId="1" applyNumberFormat="1" applyFont="1" applyBorder="1" applyAlignment="1" applyProtection="1">
      <alignment horizontal="left" vertical="center"/>
      <protection locked="0"/>
    </xf>
    <xf numFmtId="0" fontId="20" fillId="0" borderId="13" xfId="1" applyNumberFormat="1" applyFont="1" applyBorder="1" applyAlignment="1" applyProtection="1">
      <alignment horizontal="center" vertical="center"/>
      <protection locked="0"/>
    </xf>
    <xf numFmtId="0" fontId="20" fillId="0" borderId="13" xfId="1" applyFont="1" applyBorder="1" applyAlignment="1">
      <alignment vertical="center"/>
    </xf>
    <xf numFmtId="169" fontId="20" fillId="0" borderId="13" xfId="2" applyNumberFormat="1" applyFont="1" applyBorder="1" applyAlignment="1" applyProtection="1">
      <alignment horizontal="right" vertical="center"/>
      <protection locked="0"/>
    </xf>
    <xf numFmtId="0" fontId="20" fillId="0" borderId="13" xfId="1" applyNumberFormat="1" applyFont="1" applyBorder="1" applyAlignment="1" applyProtection="1">
      <alignment horizontal="left" vertical="center"/>
      <protection locked="0"/>
    </xf>
    <xf numFmtId="0" fontId="20" fillId="0" borderId="13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169" fontId="30" fillId="5" borderId="13" xfId="3" applyNumberFormat="1" applyFont="1" applyFill="1" applyBorder="1" applyAlignment="1">
      <alignment vertical="center"/>
    </xf>
    <xf numFmtId="165" fontId="3" fillId="0" borderId="13" xfId="0" applyNumberFormat="1" applyFont="1" applyBorder="1" applyAlignment="1">
      <alignment horizontal="center" vertical="top" wrapText="1"/>
    </xf>
    <xf numFmtId="8" fontId="1" fillId="0" borderId="16" xfId="0" applyNumberFormat="1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0" fillId="7" borderId="13" xfId="0" applyFont="1" applyFill="1" applyBorder="1" applyAlignment="1">
      <alignment horizontal="center" vertical="top" wrapText="1"/>
    </xf>
    <xf numFmtId="15" fontId="0" fillId="7" borderId="16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left" vertical="center" wrapText="1"/>
    </xf>
    <xf numFmtId="49" fontId="4" fillId="0" borderId="33" xfId="1" applyNumberFormat="1" applyFont="1" applyBorder="1" applyAlignment="1">
      <alignment vertical="center"/>
    </xf>
    <xf numFmtId="0" fontId="15" fillId="0" borderId="8" xfId="1" applyAlignment="1">
      <alignment vertical="top" wrapText="1"/>
    </xf>
    <xf numFmtId="171" fontId="33" fillId="0" borderId="13" xfId="1" applyNumberFormat="1" applyFont="1" applyBorder="1" applyAlignment="1">
      <alignment horizontal="center" vertical="top" wrapText="1"/>
    </xf>
    <xf numFmtId="49" fontId="6" fillId="0" borderId="34" xfId="1" applyNumberFormat="1" applyFont="1" applyBorder="1" applyAlignment="1">
      <alignment vertical="center"/>
    </xf>
    <xf numFmtId="0" fontId="5" fillId="0" borderId="34" xfId="1" applyFont="1" applyBorder="1" applyAlignment="1">
      <alignment vertical="top" wrapText="1"/>
    </xf>
    <xf numFmtId="171" fontId="15" fillId="0" borderId="8" xfId="1" applyNumberFormat="1" applyAlignment="1">
      <alignment horizontal="center" vertical="top" wrapText="1"/>
    </xf>
    <xf numFmtId="8" fontId="15" fillId="0" borderId="8" xfId="1" applyNumberFormat="1" applyAlignment="1">
      <alignment horizontal="left" vertical="center" wrapText="1"/>
    </xf>
    <xf numFmtId="49" fontId="7" fillId="3" borderId="13" xfId="1" applyNumberFormat="1" applyFont="1" applyFill="1" applyBorder="1" applyAlignment="1">
      <alignment horizontal="center" vertical="top"/>
    </xf>
    <xf numFmtId="171" fontId="7" fillId="4" borderId="13" xfId="1" applyNumberFormat="1" applyFont="1" applyFill="1" applyBorder="1" applyAlignment="1">
      <alignment horizontal="center" vertical="center" wrapText="1"/>
    </xf>
    <xf numFmtId="8" fontId="33" fillId="4" borderId="13" xfId="1" applyNumberFormat="1" applyFont="1" applyFill="1" applyBorder="1" applyAlignment="1">
      <alignment horizontal="center" vertical="center" wrapText="1"/>
    </xf>
    <xf numFmtId="14" fontId="36" fillId="7" borderId="13" xfId="1" applyNumberFormat="1" applyFont="1" applyFill="1" applyBorder="1" applyAlignment="1">
      <alignment horizontal="center" vertical="top" wrapText="1"/>
    </xf>
    <xf numFmtId="0" fontId="36" fillId="7" borderId="13" xfId="1" applyFont="1" applyFill="1" applyBorder="1" applyAlignment="1">
      <alignment horizontal="center" vertical="top" wrapText="1"/>
    </xf>
    <xf numFmtId="0" fontId="1" fillId="0" borderId="13" xfId="1" applyFont="1" applyBorder="1" applyAlignment="1">
      <alignment vertical="center" wrapText="1"/>
    </xf>
    <xf numFmtId="171" fontId="1" fillId="4" borderId="13" xfId="1" applyNumberFormat="1" applyFont="1" applyFill="1" applyBorder="1" applyAlignment="1">
      <alignment horizontal="center" vertical="center" wrapText="1"/>
    </xf>
    <xf numFmtId="8" fontId="1" fillId="7" borderId="13" xfId="1" applyNumberFormat="1" applyFont="1" applyFill="1" applyBorder="1" applyAlignment="1">
      <alignment horizontal="left" vertical="center" wrapText="1"/>
    </xf>
    <xf numFmtId="171" fontId="33" fillId="0" borderId="17" xfId="1" applyNumberFormat="1" applyFont="1" applyBorder="1" applyAlignment="1">
      <alignment vertical="top" wrapText="1"/>
    </xf>
    <xf numFmtId="49" fontId="1" fillId="7" borderId="13" xfId="1" applyNumberFormat="1" applyFont="1" applyFill="1" applyBorder="1" applyAlignment="1">
      <alignment vertical="top" wrapText="1"/>
    </xf>
    <xf numFmtId="171" fontId="1" fillId="7" borderId="13" xfId="1" applyNumberFormat="1" applyFont="1" applyFill="1" applyBorder="1" applyAlignment="1">
      <alignment horizontal="center" vertical="center"/>
    </xf>
    <xf numFmtId="8" fontId="1" fillId="7" borderId="23" xfId="1" applyNumberFormat="1" applyFont="1" applyFill="1" applyBorder="1" applyAlignment="1">
      <alignment horizontal="left" vertical="center" wrapText="1"/>
    </xf>
    <xf numFmtId="171" fontId="1" fillId="0" borderId="13" xfId="1" applyNumberFormat="1" applyFont="1" applyBorder="1" applyAlignment="1">
      <alignment horizontal="center" vertical="center" wrapText="1"/>
    </xf>
    <xf numFmtId="8" fontId="1" fillId="4" borderId="23" xfId="1" applyNumberFormat="1" applyFont="1" applyFill="1" applyBorder="1" applyAlignment="1">
      <alignment horizontal="left" vertical="center" wrapText="1"/>
    </xf>
    <xf numFmtId="0" fontId="36" fillId="14" borderId="13" xfId="1" applyFont="1" applyFill="1" applyBorder="1" applyAlignment="1">
      <alignment horizontal="center" vertical="top" wrapText="1"/>
    </xf>
    <xf numFmtId="0" fontId="1" fillId="14" borderId="13" xfId="1" applyFont="1" applyFill="1" applyBorder="1" applyAlignment="1">
      <alignment vertical="center" wrapText="1"/>
    </xf>
    <xf numFmtId="171" fontId="1" fillId="14" borderId="13" xfId="1" applyNumberFormat="1" applyFont="1" applyFill="1" applyBorder="1" applyAlignment="1">
      <alignment horizontal="center" vertical="center" wrapText="1"/>
    </xf>
    <xf numFmtId="8" fontId="1" fillId="14" borderId="13" xfId="1" applyNumberFormat="1" applyFont="1" applyFill="1" applyBorder="1" applyAlignment="1">
      <alignment horizontal="left" vertical="center" wrapText="1"/>
    </xf>
    <xf numFmtId="8" fontId="0" fillId="0" borderId="13" xfId="0" applyNumberFormat="1" applyFont="1" applyFill="1" applyBorder="1" applyAlignment="1">
      <alignment horizontal="center" vertical="top" wrapText="1"/>
    </xf>
    <xf numFmtId="6" fontId="1" fillId="0" borderId="1" xfId="0" applyNumberFormat="1" applyFont="1" applyBorder="1" applyAlignment="1">
      <alignment vertical="center"/>
    </xf>
    <xf numFmtId="6" fontId="1" fillId="0" borderId="3" xfId="0" applyNumberFormat="1" applyFont="1" applyBorder="1" applyAlignment="1">
      <alignment vertical="center"/>
    </xf>
    <xf numFmtId="6" fontId="1" fillId="0" borderId="2" xfId="0" applyNumberFormat="1" applyFont="1" applyBorder="1" applyAlignment="1">
      <alignment vertical="center"/>
    </xf>
    <xf numFmtId="6" fontId="1" fillId="0" borderId="10" xfId="0" applyNumberFormat="1" applyFont="1" applyBorder="1" applyAlignment="1">
      <alignment vertical="center"/>
    </xf>
    <xf numFmtId="6" fontId="1" fillId="0" borderId="11" xfId="0" applyNumberFormat="1" applyFont="1" applyBorder="1" applyAlignment="1">
      <alignment vertical="center"/>
    </xf>
    <xf numFmtId="6" fontId="1" fillId="0" borderId="2" xfId="0" applyNumberFormat="1" applyFont="1" applyBorder="1" applyAlignment="1">
      <alignment vertical="top" wrapText="1"/>
    </xf>
    <xf numFmtId="6" fontId="1" fillId="0" borderId="12" xfId="0" applyNumberFormat="1" applyFont="1" applyBorder="1" applyAlignment="1">
      <alignment vertical="top" wrapText="1"/>
    </xf>
    <xf numFmtId="6" fontId="1" fillId="0" borderId="3" xfId="0" applyNumberFormat="1" applyFont="1" applyBorder="1" applyAlignment="1">
      <alignment vertical="top" wrapText="1"/>
    </xf>
    <xf numFmtId="6" fontId="0" fillId="0" borderId="0" xfId="0" applyNumberFormat="1" applyFont="1" applyAlignment="1">
      <alignment vertical="top" wrapText="1"/>
    </xf>
    <xf numFmtId="0" fontId="44" fillId="0" borderId="13" xfId="0" applyFont="1" applyBorder="1" applyAlignment="1">
      <alignment horizontal="left" vertical="top" wrapText="1"/>
    </xf>
    <xf numFmtId="49" fontId="44" fillId="0" borderId="13" xfId="0" applyNumberFormat="1" applyFont="1" applyBorder="1" applyAlignment="1">
      <alignment vertical="top" wrapText="1"/>
    </xf>
    <xf numFmtId="165" fontId="44" fillId="0" borderId="13" xfId="0" applyNumberFormat="1" applyFont="1" applyBorder="1" applyAlignment="1">
      <alignment horizontal="right" vertical="top"/>
    </xf>
    <xf numFmtId="165" fontId="44" fillId="0" borderId="13" xfId="0" applyNumberFormat="1" applyFont="1" applyBorder="1" applyAlignment="1">
      <alignment horizontal="right" vertical="center"/>
    </xf>
    <xf numFmtId="165" fontId="44" fillId="0" borderId="13" xfId="0" applyNumberFormat="1" applyFont="1" applyBorder="1" applyAlignment="1">
      <alignment horizontal="center" vertical="center"/>
    </xf>
    <xf numFmtId="0" fontId="44" fillId="0" borderId="0" xfId="0" applyFont="1" applyAlignment="1">
      <alignment vertical="top" wrapText="1"/>
    </xf>
    <xf numFmtId="1" fontId="44" fillId="0" borderId="13" xfId="0" applyNumberFormat="1" applyFont="1" applyBorder="1" applyAlignment="1">
      <alignment horizontal="left" vertical="center"/>
    </xf>
    <xf numFmtId="49" fontId="45" fillId="0" borderId="13" xfId="0" applyNumberFormat="1" applyFont="1" applyBorder="1" applyAlignment="1">
      <alignment vertical="top" wrapText="1"/>
    </xf>
    <xf numFmtId="165" fontId="45" fillId="0" borderId="13" xfId="0" applyNumberFormat="1" applyFont="1" applyBorder="1" applyAlignment="1">
      <alignment horizontal="right" vertical="top" wrapText="1"/>
    </xf>
    <xf numFmtId="165" fontId="44" fillId="7" borderId="13" xfId="0" applyNumberFormat="1" applyFont="1" applyFill="1" applyBorder="1" applyAlignment="1">
      <alignment horizontal="right" vertical="center"/>
    </xf>
    <xf numFmtId="165" fontId="44" fillId="7" borderId="13" xfId="0" applyNumberFormat="1" applyFont="1" applyFill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vertical="top" wrapText="1"/>
    </xf>
    <xf numFmtId="165" fontId="35" fillId="8" borderId="8" xfId="0" applyNumberFormat="1" applyFont="1" applyFill="1" applyBorder="1" applyAlignment="1">
      <alignment horizontal="center" vertical="center" wrapText="1"/>
    </xf>
    <xf numFmtId="0" fontId="33" fillId="17" borderId="30" xfId="0" applyFont="1" applyFill="1" applyBorder="1" applyAlignment="1">
      <alignment horizontal="center" vertical="center" wrapText="1"/>
    </xf>
    <xf numFmtId="0" fontId="0" fillId="17" borderId="31" xfId="0" applyFont="1" applyFill="1" applyBorder="1" applyAlignment="1">
      <alignment horizontal="center" vertical="center" wrapText="1"/>
    </xf>
    <xf numFmtId="6" fontId="33" fillId="4" borderId="8" xfId="0" applyNumberFormat="1" applyFont="1" applyFill="1" applyBorder="1" applyAlignment="1">
      <alignment horizontal="center" vertical="center" wrapText="1"/>
    </xf>
    <xf numFmtId="8" fontId="1" fillId="7" borderId="21" xfId="0" applyNumberFormat="1" applyFont="1" applyFill="1" applyBorder="1" applyAlignment="1">
      <alignment horizontal="center" vertical="center"/>
    </xf>
    <xf numFmtId="8" fontId="1" fillId="10" borderId="21" xfId="0" applyNumberFormat="1" applyFont="1" applyFill="1" applyBorder="1" applyAlignment="1">
      <alignment horizontal="center" vertical="center"/>
    </xf>
    <xf numFmtId="8" fontId="1" fillId="7" borderId="21" xfId="0" applyNumberFormat="1" applyFont="1" applyFill="1" applyBorder="1" applyAlignment="1">
      <alignment horizontal="center" vertical="center" wrapText="1"/>
    </xf>
    <xf numFmtId="8" fontId="1" fillId="0" borderId="21" xfId="0" applyNumberFormat="1" applyFont="1" applyBorder="1" applyAlignment="1">
      <alignment horizontal="center" vertical="center" wrapText="1"/>
    </xf>
    <xf numFmtId="8" fontId="1" fillId="0" borderId="29" xfId="0" applyNumberFormat="1" applyFont="1" applyBorder="1" applyAlignment="1">
      <alignment horizontal="center" vertical="center" wrapText="1"/>
    </xf>
    <xf numFmtId="169" fontId="1" fillId="7" borderId="21" xfId="0" applyNumberFormat="1" applyFont="1" applyFill="1" applyBorder="1" applyAlignment="1">
      <alignment horizontal="center" vertical="center" wrapText="1"/>
    </xf>
    <xf numFmtId="169" fontId="1" fillId="7" borderId="29" xfId="0" applyNumberFormat="1" applyFont="1" applyFill="1" applyBorder="1" applyAlignment="1">
      <alignment horizontal="center" vertical="center" wrapText="1"/>
    </xf>
    <xf numFmtId="8" fontId="0" fillId="7" borderId="21" xfId="0" applyNumberFormat="1" applyFont="1" applyFill="1" applyBorder="1" applyAlignment="1">
      <alignment horizontal="center"/>
    </xf>
    <xf numFmtId="8" fontId="1" fillId="7" borderId="28" xfId="0" applyNumberFormat="1" applyFont="1" applyFill="1" applyBorder="1" applyAlignment="1">
      <alignment horizontal="center" vertical="center"/>
    </xf>
    <xf numFmtId="8" fontId="1" fillId="7" borderId="29" xfId="0" applyNumberFormat="1" applyFont="1" applyFill="1" applyBorder="1" applyAlignment="1">
      <alignment horizontal="center" vertical="center"/>
    </xf>
    <xf numFmtId="8" fontId="0" fillId="0" borderId="21" xfId="0" applyNumberFormat="1" applyFont="1" applyFill="1" applyBorder="1" applyAlignment="1">
      <alignment horizontal="center" vertical="top" wrapText="1"/>
    </xf>
    <xf numFmtId="8" fontId="1" fillId="0" borderId="21" xfId="0" applyNumberFormat="1" applyFont="1" applyBorder="1" applyAlignment="1">
      <alignment horizontal="center" vertical="center"/>
    </xf>
    <xf numFmtId="8" fontId="33" fillId="4" borderId="8" xfId="0" applyNumberFormat="1" applyFont="1" applyFill="1" applyBorder="1" applyAlignment="1">
      <alignment horizontal="center" vertical="top" wrapText="1"/>
    </xf>
    <xf numFmtId="0" fontId="0" fillId="7" borderId="8" xfId="0" applyFont="1" applyFill="1" applyBorder="1" applyAlignment="1">
      <alignment horizontal="center" vertical="top" wrapText="1"/>
    </xf>
    <xf numFmtId="6" fontId="33" fillId="7" borderId="8" xfId="0" applyNumberFormat="1" applyFont="1" applyFill="1" applyBorder="1" applyAlignment="1">
      <alignment horizontal="center" vertical="top" wrapText="1"/>
    </xf>
    <xf numFmtId="8" fontId="0" fillId="7" borderId="8" xfId="0" applyNumberFormat="1" applyFont="1" applyFill="1" applyBorder="1" applyAlignment="1">
      <alignment horizontal="center" vertical="top" wrapText="1"/>
    </xf>
    <xf numFmtId="6" fontId="0" fillId="7" borderId="8" xfId="0" applyNumberFormat="1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0" fillId="22" borderId="31" xfId="0" applyFont="1" applyFill="1" applyBorder="1" applyAlignment="1">
      <alignment horizontal="center" vertical="center" wrapText="1"/>
    </xf>
    <xf numFmtId="0" fontId="33" fillId="7" borderId="8" xfId="0" applyFont="1" applyFill="1" applyBorder="1" applyAlignment="1">
      <alignment horizontal="center" vertical="center" wrapText="1"/>
    </xf>
    <xf numFmtId="165" fontId="9" fillId="7" borderId="13" xfId="0" applyNumberFormat="1" applyFont="1" applyFill="1" applyBorder="1" applyAlignment="1">
      <alignment horizontal="center" vertical="center" wrapText="1"/>
    </xf>
    <xf numFmtId="165" fontId="3" fillId="7" borderId="8" xfId="0" applyNumberFormat="1" applyFont="1" applyFill="1" applyBorder="1" applyAlignment="1">
      <alignment vertical="top" wrapText="1"/>
    </xf>
    <xf numFmtId="8" fontId="10" fillId="7" borderId="24" xfId="0" applyNumberFormat="1" applyFont="1" applyFill="1" applyBorder="1" applyAlignment="1">
      <alignment vertical="top" wrapText="1"/>
    </xf>
    <xf numFmtId="0" fontId="1" fillId="23" borderId="13" xfId="0" applyFont="1" applyFill="1" applyBorder="1" applyAlignment="1">
      <alignment horizontal="center" vertical="center" wrapText="1"/>
    </xf>
    <xf numFmtId="0" fontId="46" fillId="23" borderId="1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4" fontId="1" fillId="23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" fontId="46" fillId="2" borderId="13" xfId="0" applyNumberFormat="1" applyFont="1" applyFill="1" applyBorder="1" applyAlignment="1">
      <alignment horizontal="center" vertical="center" wrapText="1"/>
    </xf>
    <xf numFmtId="0" fontId="46" fillId="16" borderId="13" xfId="0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16" borderId="23" xfId="0" applyFont="1" applyFill="1" applyBorder="1" applyAlignment="1">
      <alignment horizontal="center" vertical="center" wrapText="1"/>
    </xf>
    <xf numFmtId="8" fontId="7" fillId="11" borderId="23" xfId="0" applyNumberFormat="1" applyFont="1" applyFill="1" applyBorder="1" applyAlignment="1">
      <alignment horizontal="center" vertical="center" wrapText="1"/>
    </xf>
    <xf numFmtId="8" fontId="7" fillId="14" borderId="23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169" fontId="1" fillId="2" borderId="13" xfId="0" applyNumberFormat="1" applyFont="1" applyFill="1" applyBorder="1" applyAlignment="1">
      <alignment horizontal="center" vertical="center" wrapText="1"/>
    </xf>
    <xf numFmtId="169" fontId="46" fillId="2" borderId="13" xfId="0" applyNumberFormat="1" applyFont="1" applyFill="1" applyBorder="1" applyAlignment="1">
      <alignment horizontal="center" vertical="center" wrapText="1"/>
    </xf>
    <xf numFmtId="169" fontId="46" fillId="16" borderId="13" xfId="0" applyNumberFormat="1" applyFont="1" applyFill="1" applyBorder="1" applyAlignment="1">
      <alignment horizontal="center" vertical="center" wrapText="1"/>
    </xf>
    <xf numFmtId="169" fontId="46" fillId="23" borderId="13" xfId="0" applyNumberFormat="1" applyFont="1" applyFill="1" applyBorder="1" applyAlignment="1">
      <alignment horizontal="center" vertical="center" wrapText="1"/>
    </xf>
    <xf numFmtId="169" fontId="7" fillId="2" borderId="13" xfId="0" applyNumberFormat="1" applyFont="1" applyFill="1" applyBorder="1" applyAlignment="1">
      <alignment horizontal="center" vertical="center" wrapText="1"/>
    </xf>
    <xf numFmtId="169" fontId="7" fillId="16" borderId="28" xfId="0" applyNumberFormat="1" applyFont="1" applyFill="1" applyBorder="1" applyAlignment="1">
      <alignment horizontal="center" vertical="center" wrapText="1"/>
    </xf>
    <xf numFmtId="8" fontId="47" fillId="4" borderId="28" xfId="0" applyNumberFormat="1" applyFont="1" applyFill="1" applyBorder="1" applyAlignment="1">
      <alignment horizontal="center" vertical="center" wrapText="1"/>
    </xf>
    <xf numFmtId="8" fontId="47" fillId="14" borderId="8" xfId="0" applyNumberFormat="1" applyFont="1" applyFill="1" applyBorder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 wrapText="1"/>
    </xf>
    <xf numFmtId="0" fontId="48" fillId="24" borderId="13" xfId="0" applyFont="1" applyFill="1" applyBorder="1" applyAlignment="1">
      <alignment horizontal="center" vertical="center" wrapText="1"/>
    </xf>
    <xf numFmtId="0" fontId="48" fillId="24" borderId="13" xfId="0" applyFont="1" applyFill="1" applyBorder="1" applyAlignment="1">
      <alignment vertical="top" wrapText="1"/>
    </xf>
    <xf numFmtId="0" fontId="48" fillId="24" borderId="13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8" fontId="1" fillId="7" borderId="16" xfId="0" applyNumberFormat="1" applyFont="1" applyFill="1" applyBorder="1" applyAlignment="1">
      <alignment horizontal="center" vertical="center" wrapText="1"/>
    </xf>
    <xf numFmtId="169" fontId="7" fillId="16" borderId="8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169" fontId="7" fillId="23" borderId="13" xfId="0" applyNumberFormat="1" applyFont="1" applyFill="1" applyBorder="1" applyAlignment="1">
      <alignment horizontal="center" vertical="center" wrapText="1"/>
    </xf>
    <xf numFmtId="8" fontId="47" fillId="7" borderId="8" xfId="0" applyNumberFormat="1" applyFont="1" applyFill="1" applyBorder="1" applyAlignment="1">
      <alignment horizontal="center" vertical="center" wrapText="1"/>
    </xf>
    <xf numFmtId="0" fontId="31" fillId="0" borderId="15" xfId="1" applyFont="1" applyBorder="1" applyAlignment="1" applyProtection="1">
      <alignment horizontal="left" vertical="center"/>
      <protection locked="0"/>
    </xf>
    <xf numFmtId="0" fontId="32" fillId="0" borderId="8" xfId="1" applyFont="1" applyBorder="1" applyAlignment="1">
      <alignment horizontal="left" vertical="center"/>
    </xf>
    <xf numFmtId="10" fontId="28" fillId="6" borderId="8" xfId="1" applyNumberFormat="1" applyFont="1" applyFill="1" applyBorder="1" applyAlignment="1">
      <alignment horizontal="center" vertical="center" wrapText="1"/>
    </xf>
    <xf numFmtId="0" fontId="20" fillId="0" borderId="13" xfId="1" applyNumberFormat="1" applyFont="1" applyBorder="1" applyAlignment="1" applyProtection="1">
      <alignment horizontal="left" vertical="center"/>
      <protection locked="0"/>
    </xf>
    <xf numFmtId="0" fontId="33" fillId="20" borderId="30" xfId="0" applyFont="1" applyFill="1" applyBorder="1" applyAlignment="1">
      <alignment horizontal="center" vertical="center" wrapText="1"/>
    </xf>
    <xf numFmtId="0" fontId="0" fillId="20" borderId="32" xfId="0" applyFont="1" applyFill="1" applyBorder="1" applyAlignment="1">
      <alignment horizontal="center" vertical="center" wrapText="1"/>
    </xf>
    <xf numFmtId="8" fontId="33" fillId="4" borderId="36" xfId="0" applyNumberFormat="1" applyFont="1" applyFill="1" applyBorder="1" applyAlignment="1">
      <alignment horizontal="center" vertical="center" wrapText="1"/>
    </xf>
    <xf numFmtId="8" fontId="33" fillId="4" borderId="8" xfId="0" applyNumberFormat="1" applyFont="1" applyFill="1" applyBorder="1" applyAlignment="1">
      <alignment horizontal="center" vertical="center" wrapText="1"/>
    </xf>
    <xf numFmtId="0" fontId="33" fillId="19" borderId="15" xfId="0" applyFont="1" applyFill="1" applyBorder="1" applyAlignment="1">
      <alignment horizontal="center" vertical="center" wrapText="1"/>
    </xf>
    <xf numFmtId="0" fontId="33" fillId="19" borderId="37" xfId="0" applyFont="1" applyFill="1" applyBorder="1" applyAlignment="1">
      <alignment horizontal="center" vertical="center" wrapText="1"/>
    </xf>
    <xf numFmtId="0" fontId="33" fillId="18" borderId="38" xfId="0" applyFont="1" applyFill="1" applyBorder="1" applyAlignment="1">
      <alignment horizontal="center" vertical="center" wrapText="1"/>
    </xf>
    <xf numFmtId="0" fontId="33" fillId="18" borderId="15" xfId="0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8" fontId="36" fillId="0" borderId="13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/>
    </xf>
    <xf numFmtId="0" fontId="5" fillId="0" borderId="9" xfId="0" applyFont="1" applyBorder="1" applyAlignment="1">
      <alignment vertical="top" wrapText="1"/>
    </xf>
    <xf numFmtId="0" fontId="0" fillId="0" borderId="0" xfId="0" applyFont="1" applyAlignment="1">
      <alignment horizontal="center" vertical="top" wrapText="1"/>
    </xf>
    <xf numFmtId="49" fontId="1" fillId="14" borderId="13" xfId="0" applyNumberFormat="1" applyFont="1" applyFill="1" applyBorder="1" applyAlignment="1">
      <alignment vertical="top" wrapText="1"/>
    </xf>
    <xf numFmtId="8" fontId="0" fillId="0" borderId="23" xfId="0" applyNumberFormat="1" applyFont="1" applyBorder="1" applyAlignment="1">
      <alignment horizontal="center" vertical="top" wrapText="1"/>
    </xf>
    <xf numFmtId="0" fontId="0" fillId="14" borderId="23" xfId="0" applyNumberFormat="1" applyFont="1" applyFill="1" applyBorder="1" applyAlignment="1">
      <alignment horizontal="center" vertical="top" wrapText="1"/>
    </xf>
    <xf numFmtId="8" fontId="0" fillId="14" borderId="23" xfId="0" applyNumberFormat="1" applyFont="1" applyFill="1" applyBorder="1" applyAlignment="1">
      <alignment horizontal="center" vertical="top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DCBE-706A-4CFC-A4F7-B3DA7845AF55}">
  <sheetPr>
    <pageSetUpPr fitToPage="1"/>
  </sheetPr>
  <dimension ref="A1:H25"/>
  <sheetViews>
    <sheetView showGridLines="0" zoomScale="94" zoomScaleNormal="94" workbookViewId="0">
      <selection activeCell="A11" sqref="A11:XFD12"/>
    </sheetView>
  </sheetViews>
  <sheetFormatPr defaultColWidth="10.33203125" defaultRowHeight="13.8"/>
  <cols>
    <col min="1" max="1" width="12.109375" style="65" customWidth="1"/>
    <col min="2" max="2" width="8.5546875" style="65" customWidth="1"/>
    <col min="3" max="3" width="40.33203125" style="65" customWidth="1"/>
    <col min="4" max="4" width="5.5546875" style="66" bestFit="1" customWidth="1"/>
    <col min="5" max="5" width="11.88671875" style="66" customWidth="1"/>
    <col min="6" max="6" width="17.88671875" style="65" bestFit="1" customWidth="1"/>
    <col min="7" max="8" width="10.33203125" style="65"/>
    <col min="9" max="9" width="13" style="65" bestFit="1" customWidth="1"/>
    <col min="10" max="16384" width="10.33203125" style="65"/>
  </cols>
  <sheetData>
    <row r="1" spans="1:8" s="43" customFormat="1" ht="36.6">
      <c r="A1" s="38" t="s">
        <v>33</v>
      </c>
      <c r="B1" s="39"/>
      <c r="C1" s="39"/>
      <c r="D1" s="40"/>
      <c r="E1" s="41"/>
      <c r="F1" s="42"/>
    </row>
    <row r="2" spans="1:8" s="43" customFormat="1" ht="14.4">
      <c r="B2" s="44" t="s">
        <v>34</v>
      </c>
      <c r="C2" s="45" t="s">
        <v>35</v>
      </c>
      <c r="D2" s="46"/>
      <c r="E2" s="47"/>
      <c r="F2" s="48" t="s">
        <v>36</v>
      </c>
    </row>
    <row r="3" spans="1:8" s="43" customFormat="1">
      <c r="A3" s="49"/>
      <c r="B3" s="50"/>
      <c r="C3" s="51" t="s">
        <v>25</v>
      </c>
      <c r="D3" s="52"/>
      <c r="E3" s="53" t="s">
        <v>37</v>
      </c>
      <c r="F3" s="54" t="s">
        <v>137</v>
      </c>
    </row>
    <row r="4" spans="1:8" s="43" customFormat="1" ht="18">
      <c r="A4" s="55" t="s">
        <v>38</v>
      </c>
      <c r="B4" s="56"/>
      <c r="C4" s="49"/>
      <c r="D4" s="57"/>
      <c r="E4" s="57"/>
      <c r="F4" s="58" t="s">
        <v>39</v>
      </c>
    </row>
    <row r="5" spans="1:8" s="43" customFormat="1">
      <c r="A5" s="49"/>
      <c r="B5" s="49"/>
      <c r="C5" s="49"/>
      <c r="D5" s="57"/>
      <c r="E5" s="57"/>
      <c r="F5" s="49"/>
    </row>
    <row r="6" spans="1:8" s="43" customFormat="1" ht="15" customHeight="1">
      <c r="A6" s="59" t="s">
        <v>40</v>
      </c>
      <c r="B6" s="373" t="s">
        <v>41</v>
      </c>
      <c r="C6" s="373"/>
      <c r="D6" s="59" t="s">
        <v>42</v>
      </c>
      <c r="E6" s="59" t="s">
        <v>43</v>
      </c>
      <c r="F6" s="60" t="s">
        <v>44</v>
      </c>
      <c r="G6" s="60" t="s">
        <v>45</v>
      </c>
      <c r="H6" s="60" t="s">
        <v>15</v>
      </c>
    </row>
    <row r="7" spans="1:8" s="43" customFormat="1">
      <c r="A7" s="249"/>
      <c r="B7" s="374" t="s">
        <v>46</v>
      </c>
      <c r="C7" s="374"/>
      <c r="D7" s="250">
        <v>14</v>
      </c>
      <c r="E7" s="250">
        <v>0.45</v>
      </c>
      <c r="F7" s="251">
        <v>0</v>
      </c>
      <c r="G7" s="252">
        <v>0</v>
      </c>
      <c r="H7" s="252">
        <f>D7*E7</f>
        <v>6.3</v>
      </c>
    </row>
    <row r="8" spans="1:8" s="43" customFormat="1">
      <c r="A8" s="249"/>
      <c r="B8" s="374" t="s">
        <v>47</v>
      </c>
      <c r="C8" s="374"/>
      <c r="D8" s="250"/>
      <c r="E8" s="250"/>
      <c r="F8" s="252">
        <v>0</v>
      </c>
      <c r="G8" s="252">
        <v>0</v>
      </c>
      <c r="H8" s="252">
        <v>15</v>
      </c>
    </row>
    <row r="9" spans="1:8" s="43" customFormat="1">
      <c r="A9" s="249"/>
      <c r="B9" s="253" t="s">
        <v>88</v>
      </c>
      <c r="C9" s="253"/>
      <c r="D9" s="250"/>
      <c r="E9" s="250"/>
      <c r="F9" s="252"/>
      <c r="G9" s="252"/>
      <c r="H9" s="252">
        <v>13</v>
      </c>
    </row>
    <row r="10" spans="1:8" s="43" customFormat="1">
      <c r="A10" s="249"/>
      <c r="B10" s="253" t="s">
        <v>95</v>
      </c>
      <c r="C10" s="253"/>
      <c r="D10" s="250"/>
      <c r="E10" s="250"/>
      <c r="F10" s="252"/>
      <c r="G10" s="252"/>
      <c r="H10" s="252">
        <v>6.59</v>
      </c>
    </row>
    <row r="11" spans="1:8" s="43" customFormat="1">
      <c r="A11" s="249"/>
      <c r="B11" s="253"/>
      <c r="C11" s="253"/>
      <c r="D11" s="250"/>
      <c r="E11" s="250"/>
      <c r="F11" s="252"/>
      <c r="G11" s="252"/>
      <c r="H11" s="252"/>
    </row>
    <row r="12" spans="1:8" s="43" customFormat="1">
      <c r="A12" s="249"/>
      <c r="B12" s="253"/>
      <c r="C12" s="253"/>
      <c r="D12" s="250"/>
      <c r="E12" s="250"/>
      <c r="F12" s="252"/>
      <c r="G12" s="252"/>
      <c r="H12" s="252"/>
    </row>
    <row r="13" spans="1:8" s="43" customFormat="1">
      <c r="A13" s="249"/>
      <c r="B13" s="253"/>
      <c r="C13" s="253"/>
      <c r="D13" s="250"/>
      <c r="E13" s="250"/>
      <c r="F13" s="252"/>
      <c r="G13" s="252"/>
      <c r="H13" s="252"/>
    </row>
    <row r="14" spans="1:8" s="43" customFormat="1">
      <c r="A14" s="249"/>
      <c r="B14" s="253"/>
      <c r="C14" s="253"/>
      <c r="D14" s="250"/>
      <c r="E14" s="250"/>
      <c r="F14" s="252"/>
      <c r="G14" s="252"/>
      <c r="H14" s="252"/>
    </row>
    <row r="15" spans="1:8" s="43" customFormat="1">
      <c r="A15" s="249"/>
      <c r="B15" s="253"/>
      <c r="C15" s="253"/>
      <c r="D15" s="250"/>
      <c r="E15" s="250"/>
      <c r="F15" s="252"/>
      <c r="G15" s="252"/>
      <c r="H15" s="252"/>
    </row>
    <row r="16" spans="1:8" s="43" customFormat="1">
      <c r="A16" s="251"/>
      <c r="B16" s="251"/>
      <c r="C16" s="251"/>
      <c r="D16" s="254"/>
      <c r="E16" s="255" t="s">
        <v>48</v>
      </c>
      <c r="F16" s="256">
        <f>SUM(F7:F10)</f>
        <v>0</v>
      </c>
      <c r="G16" s="256">
        <f>SUM(G7:G10)</f>
        <v>0</v>
      </c>
      <c r="H16" s="256">
        <f>SUM(H7:H15)</f>
        <v>40.89</v>
      </c>
    </row>
    <row r="17" spans="1:8" s="43" customFormat="1">
      <c r="D17" s="47"/>
      <c r="E17" s="47"/>
    </row>
    <row r="18" spans="1:8" s="43" customFormat="1" ht="23.4">
      <c r="A18" s="371"/>
      <c r="B18" s="371"/>
      <c r="C18" s="371"/>
      <c r="D18" s="62"/>
      <c r="E18" s="63"/>
    </row>
    <row r="19" spans="1:8" s="43" customFormat="1">
      <c r="A19" s="372" t="s">
        <v>49</v>
      </c>
      <c r="B19" s="372"/>
      <c r="C19" s="372"/>
      <c r="D19" s="64"/>
      <c r="E19" s="61" t="s">
        <v>0</v>
      </c>
    </row>
    <row r="20" spans="1:8" s="43" customFormat="1">
      <c r="A20" s="65"/>
      <c r="B20" s="65"/>
      <c r="C20" s="65"/>
      <c r="D20" s="66"/>
      <c r="E20" s="66"/>
      <c r="F20" s="65"/>
      <c r="G20" s="65"/>
      <c r="H20" s="65"/>
    </row>
    <row r="21" spans="1:8" s="43" customFormat="1">
      <c r="A21" s="65"/>
      <c r="B21" s="65"/>
      <c r="C21" s="65"/>
      <c r="D21" s="66"/>
      <c r="E21" s="66"/>
      <c r="F21" s="65"/>
      <c r="G21" s="65"/>
      <c r="H21" s="65"/>
    </row>
    <row r="22" spans="1:8" s="43" customFormat="1">
      <c r="A22" s="65"/>
      <c r="B22" s="65"/>
      <c r="C22" s="65"/>
      <c r="D22" s="66"/>
      <c r="E22" s="66"/>
      <c r="F22" s="65"/>
      <c r="G22" s="65"/>
      <c r="H22" s="65"/>
    </row>
    <row r="23" spans="1:8" s="43" customFormat="1">
      <c r="A23" s="65"/>
      <c r="B23" s="65"/>
      <c r="C23" s="65"/>
      <c r="D23" s="66"/>
      <c r="E23" s="66"/>
      <c r="F23" s="65"/>
      <c r="G23" s="65"/>
      <c r="H23" s="65"/>
    </row>
    <row r="24" spans="1:8" s="43" customFormat="1">
      <c r="A24" s="65"/>
      <c r="B24" s="65"/>
      <c r="C24" s="65"/>
      <c r="D24" s="66"/>
      <c r="E24" s="66"/>
      <c r="F24" s="65"/>
      <c r="G24" s="65"/>
      <c r="H24" s="65"/>
    </row>
    <row r="25" spans="1:8" s="43" customFormat="1">
      <c r="A25" s="65"/>
      <c r="B25" s="65"/>
      <c r="C25" s="65"/>
      <c r="D25" s="66"/>
      <c r="E25" s="66"/>
      <c r="F25" s="65"/>
      <c r="G25" s="65"/>
      <c r="H25" s="65"/>
    </row>
  </sheetData>
  <mergeCells count="5">
    <mergeCell ref="A18:C18"/>
    <mergeCell ref="A19:C19"/>
    <mergeCell ref="B6:C6"/>
    <mergeCell ref="B7:C7"/>
    <mergeCell ref="B8:C8"/>
  </mergeCells>
  <phoneticPr fontId="41" type="noConversion"/>
  <dataValidations count="1">
    <dataValidation type="list" allowBlank="1" showInputMessage="1" showErrorMessage="1" sqref="E7:E15" xr:uid="{470C7948-DE44-4355-9212-5C215B4A4D02}">
      <formula1>categories</formula1>
    </dataValidation>
  </dataValidations>
  <printOptions horizontalCentered="1"/>
  <pageMargins left="0.5" right="0.5" top="0.5" bottom="0.5" header="0.5" footer="0.25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41"/>
  <sheetViews>
    <sheetView showGridLines="0" topLeftCell="A43" workbookViewId="0">
      <selection activeCell="A6" sqref="A6"/>
    </sheetView>
  </sheetViews>
  <sheetFormatPr defaultColWidth="17.33203125" defaultRowHeight="15" customHeight="1"/>
  <cols>
    <col min="1" max="1" width="12" customWidth="1"/>
    <col min="2" max="2" width="34.33203125" bestFit="1" customWidth="1"/>
    <col min="3" max="3" width="10.109375" bestFit="1" customWidth="1"/>
    <col min="4" max="4" width="9.109375" bestFit="1" customWidth="1"/>
    <col min="5" max="5" width="9.33203125" customWidth="1"/>
    <col min="6" max="6" width="10.21875" bestFit="1" customWidth="1"/>
    <col min="7" max="7" width="9.21875" style="107" bestFit="1" customWidth="1"/>
    <col min="8" max="8" width="5.5546875" bestFit="1" customWidth="1"/>
    <col min="9" max="9" width="11.33203125" bestFit="1" customWidth="1"/>
    <col min="10" max="10" width="10.33203125" bestFit="1" customWidth="1"/>
    <col min="11" max="11" width="10.109375" bestFit="1" customWidth="1"/>
    <col min="12" max="13" width="9.109375" customWidth="1"/>
  </cols>
  <sheetData>
    <row r="1" spans="1:16" ht="12.75" customHeight="1">
      <c r="A1" s="212" t="s">
        <v>119</v>
      </c>
      <c r="B1" s="213" t="s">
        <v>6</v>
      </c>
      <c r="C1" s="214"/>
      <c r="D1" s="214"/>
      <c r="E1" s="214"/>
      <c r="F1" s="214"/>
      <c r="G1" s="214"/>
      <c r="H1" s="214"/>
      <c r="I1" s="214"/>
      <c r="J1" s="214"/>
      <c r="K1" s="3"/>
      <c r="L1" s="3"/>
      <c r="M1" s="3"/>
      <c r="N1" s="3"/>
      <c r="O1" s="3"/>
      <c r="P1" s="3"/>
    </row>
    <row r="2" spans="1:16" ht="26.4">
      <c r="A2" s="215" t="s">
        <v>0</v>
      </c>
      <c r="B2" s="216" t="s">
        <v>7</v>
      </c>
      <c r="C2" s="216" t="s">
        <v>8</v>
      </c>
      <c r="D2" s="216" t="s">
        <v>10</v>
      </c>
      <c r="E2" s="217" t="s">
        <v>103</v>
      </c>
      <c r="F2" s="217" t="s">
        <v>94</v>
      </c>
      <c r="G2" s="217" t="s">
        <v>93</v>
      </c>
      <c r="H2" s="216" t="s">
        <v>11</v>
      </c>
      <c r="I2" s="216" t="s">
        <v>19</v>
      </c>
      <c r="J2" s="216" t="s">
        <v>12</v>
      </c>
      <c r="K2" s="3"/>
      <c r="L2" s="3"/>
      <c r="M2" s="3"/>
      <c r="N2" s="3"/>
      <c r="O2" s="3"/>
      <c r="P2" s="3"/>
    </row>
    <row r="3" spans="1:16" ht="6" customHeight="1">
      <c r="A3" s="218"/>
      <c r="B3" s="219"/>
      <c r="C3" s="220"/>
      <c r="D3" s="220"/>
      <c r="E3" s="221"/>
      <c r="F3" s="221"/>
      <c r="G3" s="221"/>
      <c r="H3" s="220"/>
      <c r="I3" s="222"/>
      <c r="J3" s="223">
        <f t="shared" ref="J3" si="0">SUM(C3:I3)</f>
        <v>0</v>
      </c>
      <c r="K3" s="3"/>
      <c r="L3" s="3"/>
      <c r="M3" s="3"/>
      <c r="N3" s="3"/>
      <c r="O3" s="3"/>
      <c r="P3" s="3"/>
    </row>
    <row r="4" spans="1:16" ht="12.75" customHeight="1">
      <c r="A4" s="122" t="s">
        <v>164</v>
      </c>
      <c r="B4" s="121" t="s">
        <v>169</v>
      </c>
      <c r="C4" s="118">
        <v>36810</v>
      </c>
      <c r="D4" s="118"/>
      <c r="E4" s="119"/>
      <c r="F4" s="120"/>
      <c r="G4" s="120"/>
      <c r="H4" s="118"/>
      <c r="I4" s="114"/>
      <c r="J4" s="117">
        <f>SUM(C4:I4)</f>
        <v>36810</v>
      </c>
      <c r="K4" s="3"/>
      <c r="L4" s="3"/>
      <c r="M4" s="3"/>
      <c r="N4" s="3"/>
      <c r="O4" s="3"/>
      <c r="P4" s="3"/>
    </row>
    <row r="5" spans="1:16" s="37" customFormat="1" ht="12.75" customHeight="1">
      <c r="A5" s="122" t="s">
        <v>170</v>
      </c>
      <c r="B5" s="121" t="s">
        <v>60</v>
      </c>
      <c r="C5" s="118"/>
      <c r="D5" s="118"/>
      <c r="E5" s="119"/>
      <c r="F5" s="120">
        <v>14.04</v>
      </c>
      <c r="G5" s="120">
        <v>50</v>
      </c>
      <c r="H5" s="118"/>
      <c r="I5" s="114"/>
      <c r="J5" s="117">
        <f t="shared" ref="J5:J59" si="1">SUM(C5:I5)</f>
        <v>64.039999999999992</v>
      </c>
    </row>
    <row r="6" spans="1:16" ht="12.75" customHeight="1">
      <c r="A6" s="113"/>
      <c r="B6" s="121"/>
      <c r="C6" s="114"/>
      <c r="D6" s="120"/>
      <c r="E6" s="119"/>
      <c r="F6" s="120"/>
      <c r="G6" s="120"/>
      <c r="H6" s="118"/>
      <c r="I6" s="114"/>
      <c r="J6" s="117">
        <f t="shared" si="1"/>
        <v>0</v>
      </c>
      <c r="K6" s="3"/>
      <c r="L6" s="3"/>
      <c r="M6" s="3"/>
      <c r="N6" s="3"/>
      <c r="O6" s="3"/>
      <c r="P6" s="3"/>
    </row>
    <row r="7" spans="1:16" ht="12.75" customHeight="1">
      <c r="A7" s="113"/>
      <c r="B7" s="121"/>
      <c r="C7" s="114"/>
      <c r="D7" s="115"/>
      <c r="E7" s="115"/>
      <c r="F7" s="160"/>
      <c r="G7" s="143"/>
      <c r="H7" s="123"/>
      <c r="I7" s="114"/>
      <c r="J7" s="117">
        <f t="shared" si="1"/>
        <v>0</v>
      </c>
      <c r="K7" s="3"/>
      <c r="L7" s="3"/>
      <c r="M7" s="3"/>
      <c r="N7" s="3"/>
      <c r="O7" s="3"/>
      <c r="P7" s="3"/>
    </row>
    <row r="8" spans="1:16" ht="12.75" customHeight="1">
      <c r="A8" s="113"/>
      <c r="B8" s="121"/>
      <c r="C8" s="114"/>
      <c r="D8" s="115"/>
      <c r="E8" s="115"/>
      <c r="F8" s="143"/>
      <c r="G8" s="143"/>
      <c r="H8" s="123"/>
      <c r="I8" s="114"/>
      <c r="J8" s="117">
        <f t="shared" si="1"/>
        <v>0</v>
      </c>
      <c r="K8" s="3"/>
      <c r="L8" s="3"/>
      <c r="M8" s="3"/>
      <c r="N8" s="3"/>
      <c r="O8" s="3"/>
      <c r="P8" s="3"/>
    </row>
    <row r="9" spans="1:16" ht="12.75" customHeight="1">
      <c r="A9" s="113"/>
      <c r="B9" s="121"/>
      <c r="C9" s="114"/>
      <c r="D9" s="115"/>
      <c r="E9" s="115"/>
      <c r="F9" s="143"/>
      <c r="G9" s="143"/>
      <c r="H9" s="123"/>
      <c r="I9" s="114"/>
      <c r="J9" s="117">
        <f t="shared" si="1"/>
        <v>0</v>
      </c>
      <c r="K9" s="3"/>
      <c r="L9" s="3"/>
      <c r="M9" s="3"/>
      <c r="N9" s="3"/>
      <c r="O9" s="3"/>
      <c r="P9" s="3"/>
    </row>
    <row r="10" spans="1:16" ht="12.75" customHeight="1">
      <c r="A10" s="113"/>
      <c r="B10" s="121"/>
      <c r="C10" s="158"/>
      <c r="D10" s="115"/>
      <c r="E10" s="115"/>
      <c r="F10" s="143"/>
      <c r="G10" s="143"/>
      <c r="H10" s="123"/>
      <c r="I10" s="114"/>
      <c r="J10" s="117">
        <f t="shared" si="1"/>
        <v>0</v>
      </c>
      <c r="K10" s="3"/>
      <c r="L10" s="3"/>
      <c r="M10" s="3"/>
      <c r="N10" s="3"/>
      <c r="O10" s="3"/>
      <c r="P10" s="3"/>
    </row>
    <row r="11" spans="1:16" ht="12.75" customHeight="1">
      <c r="A11" s="113"/>
      <c r="B11" s="33"/>
      <c r="C11" s="114"/>
      <c r="D11" s="115"/>
      <c r="E11" s="115"/>
      <c r="F11" s="143"/>
      <c r="G11" s="143"/>
      <c r="H11" s="124"/>
      <c r="I11" s="114"/>
      <c r="J11" s="117">
        <f t="shared" si="1"/>
        <v>0</v>
      </c>
      <c r="K11" s="3"/>
      <c r="L11" s="3"/>
      <c r="M11" s="3"/>
      <c r="N11" s="3"/>
      <c r="O11" s="3"/>
      <c r="P11" s="3"/>
    </row>
    <row r="12" spans="1:16" ht="12.75" customHeight="1">
      <c r="A12" s="113"/>
      <c r="B12" s="33"/>
      <c r="C12" s="114"/>
      <c r="D12" s="115"/>
      <c r="E12" s="115"/>
      <c r="F12" s="143"/>
      <c r="G12" s="143"/>
      <c r="H12" s="116"/>
      <c r="I12" s="114"/>
      <c r="J12" s="117">
        <f t="shared" si="1"/>
        <v>0</v>
      </c>
      <c r="K12" s="147"/>
      <c r="L12" s="3"/>
      <c r="M12" s="3"/>
      <c r="N12" s="3"/>
      <c r="O12" s="3"/>
      <c r="P12" s="3"/>
    </row>
    <row r="13" spans="1:16" s="148" customFormat="1" ht="12.75" customHeight="1">
      <c r="A13" s="157"/>
      <c r="B13" s="33"/>
      <c r="C13" s="158"/>
      <c r="D13" s="159"/>
      <c r="E13" s="159"/>
      <c r="F13" s="160"/>
      <c r="G13" s="160"/>
      <c r="H13" s="161"/>
      <c r="I13" s="158"/>
      <c r="J13" s="117">
        <f t="shared" si="1"/>
        <v>0</v>
      </c>
    </row>
    <row r="14" spans="1:16" ht="12.75" customHeight="1">
      <c r="A14" s="113"/>
      <c r="B14" s="33"/>
      <c r="C14" s="114"/>
      <c r="D14" s="115"/>
      <c r="E14" s="115"/>
      <c r="F14" s="143"/>
      <c r="G14" s="143"/>
      <c r="H14" s="124"/>
      <c r="I14" s="114"/>
      <c r="J14" s="117">
        <f t="shared" si="1"/>
        <v>0</v>
      </c>
      <c r="K14" s="3"/>
      <c r="L14" s="3"/>
      <c r="M14" s="3"/>
      <c r="N14" s="3"/>
      <c r="O14" s="3"/>
      <c r="P14" s="3"/>
    </row>
    <row r="15" spans="1:16" ht="13.2">
      <c r="A15" s="113"/>
      <c r="B15" s="33"/>
      <c r="C15" s="114"/>
      <c r="D15" s="115"/>
      <c r="E15" s="115"/>
      <c r="F15" s="143"/>
      <c r="G15" s="143"/>
      <c r="H15" s="116"/>
      <c r="I15" s="114"/>
      <c r="J15" s="117">
        <f t="shared" si="1"/>
        <v>0</v>
      </c>
      <c r="K15" s="3"/>
      <c r="L15" s="3"/>
      <c r="M15" s="3"/>
      <c r="N15" s="3"/>
      <c r="O15" s="3"/>
      <c r="P15" s="3"/>
    </row>
    <row r="16" spans="1:16" ht="12.75" customHeight="1">
      <c r="A16" s="113"/>
      <c r="B16" s="33"/>
      <c r="C16" s="114"/>
      <c r="D16" s="115"/>
      <c r="E16" s="115"/>
      <c r="F16" s="143"/>
      <c r="G16" s="143"/>
      <c r="H16" s="116"/>
      <c r="I16" s="114"/>
      <c r="J16" s="117">
        <f t="shared" si="1"/>
        <v>0</v>
      </c>
      <c r="K16" s="3"/>
      <c r="L16" s="3"/>
      <c r="M16" s="3"/>
      <c r="N16" s="3"/>
      <c r="O16" s="3"/>
      <c r="P16" s="3"/>
    </row>
    <row r="17" spans="1:16" ht="12.75" customHeight="1">
      <c r="A17" s="113"/>
      <c r="B17" s="33"/>
      <c r="C17" s="114"/>
      <c r="D17" s="115"/>
      <c r="E17" s="115"/>
      <c r="F17" s="143"/>
      <c r="G17" s="143"/>
      <c r="H17" s="116"/>
      <c r="I17" s="114"/>
      <c r="J17" s="117">
        <f t="shared" si="1"/>
        <v>0</v>
      </c>
      <c r="K17" s="3"/>
      <c r="L17" s="3"/>
      <c r="M17" s="3"/>
      <c r="N17" s="3"/>
      <c r="O17" s="3"/>
      <c r="P17" s="3"/>
    </row>
    <row r="18" spans="1:16" s="107" customFormat="1" ht="12.75" customHeight="1">
      <c r="A18" s="113"/>
      <c r="B18" s="121"/>
      <c r="C18" s="114"/>
      <c r="D18" s="115"/>
      <c r="E18" s="115"/>
      <c r="F18" s="143"/>
      <c r="G18" s="143"/>
      <c r="H18" s="116"/>
      <c r="I18" s="114"/>
      <c r="J18" s="117">
        <f t="shared" si="1"/>
        <v>0</v>
      </c>
    </row>
    <row r="19" spans="1:16" s="107" customFormat="1" ht="12.75" customHeight="1">
      <c r="A19" s="113"/>
      <c r="B19" s="33"/>
      <c r="C19" s="114"/>
      <c r="D19" s="115"/>
      <c r="E19" s="115"/>
      <c r="F19" s="143"/>
      <c r="G19" s="143"/>
      <c r="H19" s="116"/>
      <c r="I19" s="114"/>
      <c r="J19" s="117">
        <f t="shared" si="1"/>
        <v>0</v>
      </c>
    </row>
    <row r="20" spans="1:16" s="107" customFormat="1" ht="12.75" customHeight="1">
      <c r="A20" s="113"/>
      <c r="B20" s="33"/>
      <c r="C20" s="114"/>
      <c r="D20" s="115"/>
      <c r="E20" s="115"/>
      <c r="F20" s="143"/>
      <c r="G20" s="143"/>
      <c r="H20" s="116"/>
      <c r="I20" s="114"/>
      <c r="J20" s="117">
        <f t="shared" si="1"/>
        <v>0</v>
      </c>
    </row>
    <row r="21" spans="1:16" s="107" customFormat="1" ht="12.75" customHeight="1">
      <c r="A21" s="113"/>
      <c r="B21" s="33"/>
      <c r="C21" s="114"/>
      <c r="D21" s="115"/>
      <c r="E21" s="115"/>
      <c r="F21" s="143"/>
      <c r="G21" s="143"/>
      <c r="H21" s="116"/>
      <c r="I21" s="114"/>
      <c r="J21" s="117">
        <f t="shared" si="1"/>
        <v>0</v>
      </c>
    </row>
    <row r="22" spans="1:16" s="107" customFormat="1" ht="12.75" customHeight="1">
      <c r="A22" s="113"/>
      <c r="B22" s="33"/>
      <c r="C22" s="114"/>
      <c r="D22" s="115"/>
      <c r="E22" s="115"/>
      <c r="F22" s="143"/>
      <c r="G22" s="143"/>
      <c r="H22" s="116"/>
      <c r="I22" s="114"/>
      <c r="J22" s="117">
        <f t="shared" si="1"/>
        <v>0</v>
      </c>
      <c r="K22" s="162"/>
    </row>
    <row r="23" spans="1:16" s="107" customFormat="1" ht="12.75" customHeight="1">
      <c r="A23" s="113"/>
      <c r="B23" s="33"/>
      <c r="C23" s="114"/>
      <c r="D23" s="115"/>
      <c r="E23" s="115"/>
      <c r="F23" s="143"/>
      <c r="G23" s="143"/>
      <c r="H23" s="116"/>
      <c r="I23" s="114"/>
      <c r="J23" s="117">
        <f t="shared" si="1"/>
        <v>0</v>
      </c>
      <c r="K23" s="162"/>
    </row>
    <row r="24" spans="1:16" s="107" customFormat="1" ht="12.75" customHeight="1">
      <c r="A24" s="113"/>
      <c r="B24" s="33"/>
      <c r="C24" s="114"/>
      <c r="D24" s="159"/>
      <c r="E24" s="115"/>
      <c r="F24" s="143"/>
      <c r="G24" s="143"/>
      <c r="H24" s="116"/>
      <c r="I24" s="114"/>
      <c r="J24" s="117">
        <f t="shared" si="1"/>
        <v>0</v>
      </c>
    </row>
    <row r="25" spans="1:16" s="107" customFormat="1" ht="12.75" customHeight="1">
      <c r="A25" s="113"/>
      <c r="B25" s="34"/>
      <c r="C25" s="114"/>
      <c r="D25" s="73"/>
      <c r="E25" s="115"/>
      <c r="F25" s="143"/>
      <c r="G25" s="143"/>
      <c r="H25" s="116"/>
      <c r="I25" s="114"/>
      <c r="J25" s="117">
        <f t="shared" si="1"/>
        <v>0</v>
      </c>
    </row>
    <row r="26" spans="1:16" s="107" customFormat="1" ht="12.75" customHeight="1">
      <c r="A26" s="113"/>
      <c r="B26" s="34"/>
      <c r="C26" s="114"/>
      <c r="D26" s="73"/>
      <c r="E26" s="115"/>
      <c r="F26" s="143"/>
      <c r="G26" s="143"/>
      <c r="H26" s="116"/>
      <c r="I26" s="114"/>
      <c r="J26" s="117">
        <f t="shared" si="1"/>
        <v>0</v>
      </c>
    </row>
    <row r="27" spans="1:16" s="107" customFormat="1" ht="12.75" customHeight="1">
      <c r="A27" s="113"/>
      <c r="B27" s="33"/>
      <c r="C27" s="114"/>
      <c r="D27" s="159"/>
      <c r="E27" s="115"/>
      <c r="F27" s="143"/>
      <c r="G27" s="143"/>
      <c r="H27" s="116"/>
      <c r="I27" s="114"/>
      <c r="J27" s="117">
        <f t="shared" si="1"/>
        <v>0</v>
      </c>
    </row>
    <row r="28" spans="1:16" s="107" customFormat="1" ht="12.75" customHeight="1">
      <c r="A28" s="113"/>
      <c r="B28" s="33"/>
      <c r="C28" s="114"/>
      <c r="D28" s="115"/>
      <c r="E28" s="115"/>
      <c r="F28" s="143"/>
      <c r="G28" s="143"/>
      <c r="H28" s="116"/>
      <c r="I28" s="114"/>
      <c r="J28" s="117">
        <f t="shared" si="1"/>
        <v>0</v>
      </c>
    </row>
    <row r="29" spans="1:16" s="107" customFormat="1" ht="12.75" customHeight="1">
      <c r="A29" s="113"/>
      <c r="B29" s="33"/>
      <c r="C29" s="114"/>
      <c r="D29" s="115"/>
      <c r="E29" s="115"/>
      <c r="F29" s="143"/>
      <c r="G29" s="143"/>
      <c r="H29" s="116"/>
      <c r="I29" s="114"/>
      <c r="J29" s="117">
        <f t="shared" si="1"/>
        <v>0</v>
      </c>
    </row>
    <row r="30" spans="1:16" s="107" customFormat="1" ht="12.75" customHeight="1">
      <c r="A30" s="113"/>
      <c r="B30" s="33"/>
      <c r="C30" s="114"/>
      <c r="D30" s="115"/>
      <c r="E30" s="115"/>
      <c r="F30" s="143"/>
      <c r="G30" s="143"/>
      <c r="H30" s="116"/>
      <c r="I30" s="114"/>
      <c r="J30" s="117">
        <f t="shared" si="1"/>
        <v>0</v>
      </c>
    </row>
    <row r="31" spans="1:16" s="107" customFormat="1" ht="12.75" customHeight="1">
      <c r="A31" s="113"/>
      <c r="B31" s="33"/>
      <c r="C31" s="114"/>
      <c r="D31" s="115"/>
      <c r="E31" s="115"/>
      <c r="F31" s="143"/>
      <c r="G31" s="143"/>
      <c r="H31" s="116"/>
      <c r="I31" s="114"/>
      <c r="J31" s="117">
        <f t="shared" si="1"/>
        <v>0</v>
      </c>
    </row>
    <row r="32" spans="1:16" s="107" customFormat="1" ht="12.75" customHeight="1">
      <c r="A32" s="113"/>
      <c r="B32" s="33"/>
      <c r="C32" s="114"/>
      <c r="D32" s="115"/>
      <c r="E32" s="115"/>
      <c r="F32" s="143"/>
      <c r="G32" s="143"/>
      <c r="H32" s="116"/>
      <c r="I32" s="114"/>
      <c r="J32" s="117">
        <f t="shared" si="1"/>
        <v>0</v>
      </c>
    </row>
    <row r="33" spans="1:16" s="107" customFormat="1" ht="12.75" customHeight="1">
      <c r="A33" s="113"/>
      <c r="B33" s="33"/>
      <c r="C33" s="114"/>
      <c r="D33" s="115"/>
      <c r="E33" s="115"/>
      <c r="F33" s="143"/>
      <c r="G33" s="143"/>
      <c r="H33" s="116"/>
      <c r="I33" s="114"/>
      <c r="J33" s="117">
        <f t="shared" si="1"/>
        <v>0</v>
      </c>
    </row>
    <row r="34" spans="1:16" s="107" customFormat="1" ht="12.75" customHeight="1">
      <c r="A34" s="113"/>
      <c r="B34" s="33"/>
      <c r="C34" s="114"/>
      <c r="D34" s="115"/>
      <c r="E34" s="115"/>
      <c r="F34" s="143"/>
      <c r="G34" s="143"/>
      <c r="H34" s="116"/>
      <c r="I34" s="114"/>
      <c r="J34" s="117">
        <f t="shared" si="1"/>
        <v>0</v>
      </c>
    </row>
    <row r="35" spans="1:16" s="107" customFormat="1" ht="12.75" customHeight="1">
      <c r="A35" s="113"/>
      <c r="B35" s="33"/>
      <c r="C35" s="114"/>
      <c r="D35" s="115"/>
      <c r="E35" s="115"/>
      <c r="F35" s="143"/>
      <c r="G35" s="143"/>
      <c r="H35" s="116"/>
      <c r="I35" s="114"/>
      <c r="J35" s="117">
        <f t="shared" si="1"/>
        <v>0</v>
      </c>
    </row>
    <row r="36" spans="1:16" ht="12.75" customHeight="1">
      <c r="A36" s="113"/>
      <c r="B36" s="33"/>
      <c r="C36" s="114"/>
      <c r="D36" s="115"/>
      <c r="E36" s="115"/>
      <c r="F36" s="143"/>
      <c r="G36" s="143"/>
      <c r="H36" s="116"/>
      <c r="I36" s="114"/>
      <c r="J36" s="117">
        <f t="shared" si="1"/>
        <v>0</v>
      </c>
      <c r="K36" s="3"/>
      <c r="L36" s="3"/>
      <c r="M36" s="3"/>
      <c r="N36" s="3"/>
      <c r="O36" s="3"/>
      <c r="P36" s="3"/>
    </row>
    <row r="37" spans="1:16" s="107" customFormat="1" ht="12.75" customHeight="1">
      <c r="A37" s="113"/>
      <c r="B37" s="34"/>
      <c r="C37" s="114"/>
      <c r="D37" s="115"/>
      <c r="E37" s="115"/>
      <c r="F37" s="143"/>
      <c r="G37" s="143"/>
      <c r="H37" s="116"/>
      <c r="I37" s="114"/>
      <c r="J37" s="117">
        <f t="shared" si="1"/>
        <v>0</v>
      </c>
    </row>
    <row r="38" spans="1:16" s="107" customFormat="1" ht="12.75" customHeight="1">
      <c r="A38" s="113"/>
      <c r="B38" s="33"/>
      <c r="C38" s="114"/>
      <c r="D38" s="115"/>
      <c r="E38" s="115"/>
      <c r="F38" s="143"/>
      <c r="G38" s="143"/>
      <c r="H38" s="116"/>
      <c r="I38" s="114"/>
      <c r="J38" s="117">
        <f t="shared" si="1"/>
        <v>0</v>
      </c>
    </row>
    <row r="39" spans="1:16" s="107" customFormat="1" ht="12.75" customHeight="1">
      <c r="A39" s="113"/>
      <c r="B39" s="33"/>
      <c r="C39" s="114"/>
      <c r="D39" s="115"/>
      <c r="E39" s="115"/>
      <c r="F39" s="143"/>
      <c r="G39" s="143"/>
      <c r="H39" s="116"/>
      <c r="I39" s="114"/>
      <c r="J39" s="117">
        <f t="shared" si="1"/>
        <v>0</v>
      </c>
    </row>
    <row r="40" spans="1:16" s="107" customFormat="1" ht="12.75" customHeight="1">
      <c r="A40" s="113"/>
      <c r="B40" s="33"/>
      <c r="C40" s="114"/>
      <c r="D40" s="115"/>
      <c r="E40" s="115"/>
      <c r="F40" s="143"/>
      <c r="G40" s="143"/>
      <c r="H40" s="116"/>
      <c r="I40" s="114"/>
      <c r="J40" s="117">
        <f t="shared" si="1"/>
        <v>0</v>
      </c>
    </row>
    <row r="41" spans="1:16" s="107" customFormat="1" ht="12.75" customHeight="1">
      <c r="A41" s="113"/>
      <c r="B41" s="33"/>
      <c r="C41" s="114"/>
      <c r="D41" s="115"/>
      <c r="E41" s="115"/>
      <c r="F41" s="143"/>
      <c r="G41" s="143"/>
      <c r="H41" s="116"/>
      <c r="I41" s="114"/>
      <c r="J41" s="117">
        <f t="shared" si="1"/>
        <v>0</v>
      </c>
    </row>
    <row r="42" spans="1:16" s="107" customFormat="1" ht="12.75" customHeight="1">
      <c r="A42" s="113"/>
      <c r="B42" s="33"/>
      <c r="C42" s="114"/>
      <c r="D42" s="115"/>
      <c r="E42" s="115"/>
      <c r="F42" s="143"/>
      <c r="G42" s="143"/>
      <c r="H42" s="116"/>
      <c r="I42" s="114"/>
      <c r="J42" s="117">
        <f t="shared" si="1"/>
        <v>0</v>
      </c>
    </row>
    <row r="43" spans="1:16" s="107" customFormat="1" ht="12.75" customHeight="1">
      <c r="A43" s="113"/>
      <c r="B43" s="33"/>
      <c r="C43" s="114"/>
      <c r="D43" s="115"/>
      <c r="E43" s="115"/>
      <c r="F43" s="143"/>
      <c r="G43" s="143"/>
      <c r="H43" s="116"/>
      <c r="I43" s="114"/>
      <c r="J43" s="117">
        <f t="shared" si="1"/>
        <v>0</v>
      </c>
    </row>
    <row r="44" spans="1:16" s="107" customFormat="1" ht="12.75" customHeight="1">
      <c r="A44" s="113"/>
      <c r="B44" s="34"/>
      <c r="C44" s="114"/>
      <c r="D44" s="115"/>
      <c r="E44" s="115"/>
      <c r="F44" s="143"/>
      <c r="G44" s="143"/>
      <c r="H44" s="116"/>
      <c r="I44" s="114"/>
      <c r="J44" s="117">
        <f t="shared" si="1"/>
        <v>0</v>
      </c>
    </row>
    <row r="45" spans="1:16" s="107" customFormat="1" ht="12.75" customHeight="1">
      <c r="A45" s="113"/>
      <c r="B45" s="33"/>
      <c r="C45" s="114"/>
      <c r="D45" s="115"/>
      <c r="E45" s="115"/>
      <c r="F45" s="143"/>
      <c r="G45" s="143"/>
      <c r="H45" s="116"/>
      <c r="I45" s="114"/>
      <c r="J45" s="117">
        <f t="shared" si="1"/>
        <v>0</v>
      </c>
    </row>
    <row r="46" spans="1:16" s="107" customFormat="1" ht="12.75" customHeight="1">
      <c r="A46" s="113"/>
      <c r="B46" s="33"/>
      <c r="C46" s="114"/>
      <c r="D46" s="115"/>
      <c r="E46" s="115"/>
      <c r="F46" s="143"/>
      <c r="G46" s="143"/>
      <c r="H46" s="116"/>
      <c r="I46" s="114"/>
      <c r="J46" s="117">
        <f t="shared" si="1"/>
        <v>0</v>
      </c>
    </row>
    <row r="47" spans="1:16" s="107" customFormat="1" ht="12.75" customHeight="1">
      <c r="A47" s="113"/>
      <c r="B47" s="33"/>
      <c r="C47" s="114"/>
      <c r="D47" s="115"/>
      <c r="E47" s="115"/>
      <c r="F47" s="143"/>
      <c r="G47" s="143"/>
      <c r="H47" s="116"/>
      <c r="I47" s="114"/>
      <c r="J47" s="117">
        <f t="shared" si="1"/>
        <v>0</v>
      </c>
    </row>
    <row r="48" spans="1:16" s="107" customFormat="1" ht="12.75" customHeight="1">
      <c r="A48" s="113"/>
      <c r="B48" s="33"/>
      <c r="C48" s="114"/>
      <c r="D48" s="115"/>
      <c r="E48" s="115"/>
      <c r="F48" s="143"/>
      <c r="G48" s="143"/>
      <c r="H48" s="116"/>
      <c r="I48" s="114"/>
      <c r="J48" s="117">
        <f t="shared" si="1"/>
        <v>0</v>
      </c>
    </row>
    <row r="49" spans="1:16" s="107" customFormat="1" ht="12.75" customHeight="1">
      <c r="A49" s="113"/>
      <c r="B49" s="33"/>
      <c r="C49" s="114"/>
      <c r="D49" s="115"/>
      <c r="E49" s="115"/>
      <c r="F49" s="143"/>
      <c r="G49" s="143"/>
      <c r="H49" s="116"/>
      <c r="I49" s="114"/>
      <c r="J49" s="117">
        <f t="shared" si="1"/>
        <v>0</v>
      </c>
    </row>
    <row r="50" spans="1:16" s="107" customFormat="1" ht="12.75" customHeight="1">
      <c r="A50" s="113"/>
      <c r="B50" s="33"/>
      <c r="C50" s="114"/>
      <c r="D50" s="115"/>
      <c r="E50" s="115"/>
      <c r="F50" s="143"/>
      <c r="G50" s="143"/>
      <c r="H50" s="116"/>
      <c r="I50" s="114"/>
      <c r="J50" s="117">
        <f t="shared" si="1"/>
        <v>0</v>
      </c>
    </row>
    <row r="51" spans="1:16" s="107" customFormat="1" ht="12.75" customHeight="1">
      <c r="A51" s="113"/>
      <c r="B51" s="33"/>
      <c r="C51" s="114"/>
      <c r="D51" s="115"/>
      <c r="E51" s="115"/>
      <c r="F51" s="143"/>
      <c r="G51" s="143"/>
      <c r="H51" s="116"/>
      <c r="I51" s="114"/>
      <c r="J51" s="117">
        <f t="shared" si="1"/>
        <v>0</v>
      </c>
    </row>
    <row r="52" spans="1:16" s="304" customFormat="1" ht="12.75" customHeight="1">
      <c r="A52" s="299"/>
      <c r="B52" s="300"/>
      <c r="C52" s="301"/>
      <c r="D52" s="308"/>
      <c r="E52" s="308"/>
      <c r="F52" s="309"/>
      <c r="G52" s="303"/>
      <c r="H52" s="302"/>
      <c r="I52" s="301"/>
      <c r="J52" s="117">
        <f t="shared" si="1"/>
        <v>0</v>
      </c>
    </row>
    <row r="53" spans="1:16" s="304" customFormat="1" ht="12.75" customHeight="1">
      <c r="A53" s="299"/>
      <c r="B53" s="300"/>
      <c r="C53" s="301"/>
      <c r="D53" s="308"/>
      <c r="E53" s="308"/>
      <c r="F53" s="309"/>
      <c r="G53" s="303"/>
      <c r="H53" s="302"/>
      <c r="I53" s="301"/>
      <c r="J53" s="117">
        <f t="shared" si="1"/>
        <v>0</v>
      </c>
    </row>
    <row r="54" spans="1:16" s="304" customFormat="1" ht="12.75" customHeight="1">
      <c r="A54" s="299"/>
      <c r="B54" s="300"/>
      <c r="C54" s="301"/>
      <c r="D54" s="308"/>
      <c r="E54" s="308"/>
      <c r="F54" s="309"/>
      <c r="G54" s="303"/>
      <c r="H54" s="302"/>
      <c r="I54" s="301"/>
      <c r="J54" s="117">
        <f t="shared" si="1"/>
        <v>0</v>
      </c>
    </row>
    <row r="55" spans="1:16" s="304" customFormat="1" ht="12.75" customHeight="1">
      <c r="A55" s="299"/>
      <c r="B55" s="300"/>
      <c r="C55" s="301"/>
      <c r="D55" s="308"/>
      <c r="E55" s="308"/>
      <c r="F55" s="309"/>
      <c r="G55" s="303"/>
      <c r="H55" s="302"/>
      <c r="I55" s="301"/>
      <c r="J55" s="117">
        <f t="shared" si="1"/>
        <v>0</v>
      </c>
    </row>
    <row r="56" spans="1:16" s="304" customFormat="1" ht="12.75" customHeight="1">
      <c r="A56" s="299"/>
      <c r="B56" s="300"/>
      <c r="C56" s="301"/>
      <c r="D56" s="302"/>
      <c r="E56" s="302"/>
      <c r="F56" s="303"/>
      <c r="G56" s="303"/>
      <c r="H56" s="302"/>
      <c r="I56" s="301"/>
      <c r="J56" s="117">
        <f t="shared" si="1"/>
        <v>0</v>
      </c>
    </row>
    <row r="57" spans="1:16" s="304" customFormat="1" ht="12.75" customHeight="1">
      <c r="A57" s="299"/>
      <c r="B57" s="300"/>
      <c r="C57" s="301"/>
      <c r="D57" s="302"/>
      <c r="E57" s="302"/>
      <c r="F57" s="303"/>
      <c r="G57" s="303"/>
      <c r="H57" s="302"/>
      <c r="I57" s="301"/>
      <c r="J57" s="117">
        <f t="shared" si="1"/>
        <v>0</v>
      </c>
    </row>
    <row r="58" spans="1:16" s="304" customFormat="1" ht="12.75" hidden="1" customHeight="1">
      <c r="A58" s="299"/>
      <c r="B58" s="300"/>
      <c r="C58" s="301"/>
      <c r="D58" s="302"/>
      <c r="E58" s="302"/>
      <c r="F58" s="303"/>
      <c r="G58" s="303"/>
      <c r="H58" s="302"/>
      <c r="I58" s="301"/>
      <c r="J58" s="117">
        <f t="shared" si="1"/>
        <v>0</v>
      </c>
    </row>
    <row r="59" spans="1:16" s="304" customFormat="1" ht="12.75" hidden="1" customHeight="1">
      <c r="A59" s="299" t="s">
        <v>136</v>
      </c>
      <c r="B59" s="300" t="s">
        <v>121</v>
      </c>
      <c r="C59" s="301"/>
      <c r="D59" s="302"/>
      <c r="E59" s="302"/>
      <c r="F59" s="303">
        <v>9.36</v>
      </c>
      <c r="G59" s="303">
        <v>50</v>
      </c>
      <c r="H59" s="302"/>
      <c r="I59" s="301"/>
      <c r="J59" s="117">
        <f t="shared" si="1"/>
        <v>59.36</v>
      </c>
    </row>
    <row r="60" spans="1:16" s="304" customFormat="1" ht="12.75" customHeight="1">
      <c r="A60" s="305"/>
      <c r="B60" s="306" t="s">
        <v>15</v>
      </c>
      <c r="C60" s="307">
        <f>SUM(C3:C51)</f>
        <v>36810</v>
      </c>
      <c r="D60" s="307">
        <f t="shared" ref="D60:I60" si="2">SUM(D3:D51)</f>
        <v>0</v>
      </c>
      <c r="E60" s="307">
        <f t="shared" si="2"/>
        <v>0</v>
      </c>
      <c r="F60" s="307">
        <f t="shared" si="2"/>
        <v>14.04</v>
      </c>
      <c r="G60" s="307">
        <f>SUM(G3:G59)</f>
        <v>100</v>
      </c>
      <c r="H60" s="307">
        <f t="shared" si="2"/>
        <v>0</v>
      </c>
      <c r="I60" s="307">
        <f t="shared" si="2"/>
        <v>0</v>
      </c>
      <c r="J60" s="307">
        <f>SUM(J3:J57)</f>
        <v>36874.04</v>
      </c>
    </row>
    <row r="61" spans="1:16" ht="12.75" customHeight="1">
      <c r="A61" s="14"/>
      <c r="B61" s="2"/>
      <c r="C61" s="2"/>
      <c r="D61" s="2"/>
      <c r="E61" s="2"/>
      <c r="F61" s="2"/>
      <c r="G61" s="2"/>
      <c r="H61" s="2"/>
      <c r="I61" s="2"/>
      <c r="J61" s="2"/>
      <c r="K61" s="3"/>
      <c r="L61" s="3"/>
      <c r="M61" s="3"/>
      <c r="N61" s="3"/>
      <c r="O61" s="3"/>
      <c r="P61" s="3"/>
    </row>
    <row r="62" spans="1:16" ht="12.75" customHeight="1">
      <c r="A62" s="14"/>
      <c r="B62" s="2"/>
      <c r="C62" s="2"/>
      <c r="D62" s="2"/>
      <c r="E62" s="2"/>
      <c r="F62" s="2"/>
      <c r="G62" s="2"/>
      <c r="H62" s="2"/>
      <c r="I62" s="2"/>
      <c r="J62" s="2"/>
      <c r="K62" s="3"/>
      <c r="L62" s="3"/>
      <c r="M62" s="3"/>
      <c r="N62" s="3"/>
      <c r="O62" s="3"/>
      <c r="P62" s="3"/>
    </row>
    <row r="63" spans="1:16" ht="13.2">
      <c r="A63" s="15"/>
      <c r="B63" s="3"/>
      <c r="C63" s="3"/>
      <c r="D63" s="3"/>
      <c r="E63" s="3"/>
      <c r="F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3.2">
      <c r="A64" s="15"/>
      <c r="B64" s="3"/>
      <c r="C64" s="3"/>
      <c r="D64" s="3"/>
      <c r="E64" s="3"/>
      <c r="F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3.2">
      <c r="A65" s="15"/>
      <c r="B65" s="3"/>
      <c r="C65" s="3"/>
      <c r="D65" s="3"/>
      <c r="E65" s="3"/>
      <c r="F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3.2">
      <c r="A66" s="15"/>
      <c r="B66" s="3"/>
      <c r="C66" s="3"/>
      <c r="D66" s="3"/>
      <c r="E66" s="3"/>
      <c r="F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3.2">
      <c r="A67" s="15"/>
      <c r="B67" s="3"/>
      <c r="C67" s="3"/>
      <c r="D67" s="3"/>
      <c r="E67" s="3"/>
      <c r="F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3.2">
      <c r="A68" s="15"/>
      <c r="B68" s="3"/>
      <c r="C68" s="3"/>
      <c r="D68" s="3"/>
      <c r="E68" s="3"/>
      <c r="F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3.2">
      <c r="A69" s="15"/>
      <c r="B69" s="3"/>
      <c r="C69" s="3"/>
      <c r="D69" s="3"/>
      <c r="E69" s="3"/>
      <c r="F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3.2">
      <c r="A70" s="15"/>
      <c r="B70" s="3"/>
      <c r="C70" s="3"/>
      <c r="D70" s="3"/>
      <c r="E70" s="3"/>
      <c r="F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3.2">
      <c r="A71" s="15"/>
      <c r="B71" s="3"/>
      <c r="C71" s="3"/>
      <c r="D71" s="3"/>
      <c r="E71" s="3"/>
      <c r="F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3.2">
      <c r="A72" s="15"/>
      <c r="B72" s="3"/>
      <c r="C72" s="3"/>
      <c r="D72" s="3"/>
      <c r="E72" s="3"/>
      <c r="F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3.2">
      <c r="A73" s="15"/>
      <c r="B73" s="3"/>
      <c r="C73" s="3"/>
      <c r="D73" s="3"/>
      <c r="E73" s="3"/>
      <c r="F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3.2">
      <c r="A74" s="15"/>
      <c r="B74" s="3"/>
      <c r="C74" s="3"/>
      <c r="D74" s="3"/>
      <c r="E74" s="3"/>
      <c r="F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3.2">
      <c r="A75" s="15"/>
      <c r="B75" s="3"/>
      <c r="C75" s="3"/>
      <c r="D75" s="3"/>
      <c r="E75" s="3"/>
      <c r="F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3.2">
      <c r="A76" s="15"/>
      <c r="B76" s="3"/>
      <c r="C76" s="3"/>
      <c r="D76" s="3"/>
      <c r="E76" s="3"/>
      <c r="F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3.2">
      <c r="A77" s="15"/>
      <c r="B77" s="3"/>
      <c r="C77" s="3"/>
      <c r="D77" s="3"/>
      <c r="E77" s="3"/>
      <c r="F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3.2">
      <c r="A78" s="15"/>
      <c r="B78" s="3"/>
      <c r="C78" s="3"/>
      <c r="D78" s="3"/>
      <c r="E78" s="3"/>
      <c r="F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3.2">
      <c r="A79" s="15"/>
      <c r="B79" s="3"/>
      <c r="C79" s="3"/>
      <c r="D79" s="3"/>
      <c r="E79" s="3"/>
      <c r="F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3.2">
      <c r="A80" s="15"/>
      <c r="B80" s="3"/>
      <c r="C80" s="3"/>
      <c r="D80" s="3"/>
      <c r="E80" s="3"/>
      <c r="F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3.2">
      <c r="A81" s="15"/>
      <c r="B81" s="3"/>
      <c r="C81" s="3"/>
      <c r="D81" s="3"/>
      <c r="E81" s="3"/>
      <c r="F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3.2">
      <c r="A82" s="15"/>
      <c r="B82" s="3"/>
      <c r="C82" s="3"/>
      <c r="D82" s="3"/>
      <c r="E82" s="3"/>
      <c r="F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3.2">
      <c r="A83" s="15"/>
      <c r="B83" s="3"/>
      <c r="C83" s="3"/>
      <c r="D83" s="3"/>
      <c r="E83" s="3"/>
      <c r="F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3.2">
      <c r="A84" s="15"/>
      <c r="B84" s="3"/>
      <c r="C84" s="3"/>
      <c r="D84" s="3"/>
      <c r="E84" s="3"/>
      <c r="F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3.2">
      <c r="A85" s="15"/>
      <c r="B85" s="3"/>
      <c r="C85" s="3"/>
      <c r="D85" s="3"/>
      <c r="E85" s="3"/>
      <c r="F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3.2">
      <c r="A86" s="15"/>
      <c r="B86" s="3"/>
      <c r="C86" s="3"/>
      <c r="D86" s="3"/>
      <c r="E86" s="3"/>
      <c r="F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3.2">
      <c r="A87" s="15"/>
      <c r="B87" s="3"/>
      <c r="C87" s="3"/>
      <c r="D87" s="3"/>
      <c r="E87" s="3"/>
      <c r="F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3.2">
      <c r="A88" s="15"/>
      <c r="B88" s="3"/>
      <c r="C88" s="3"/>
      <c r="D88" s="3"/>
      <c r="E88" s="3"/>
      <c r="F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3.2">
      <c r="A89" s="15"/>
      <c r="B89" s="3"/>
      <c r="C89" s="3"/>
      <c r="D89" s="3"/>
      <c r="E89" s="3"/>
      <c r="F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3.2">
      <c r="A90" s="15"/>
      <c r="B90" s="3"/>
      <c r="C90" s="3"/>
      <c r="D90" s="3"/>
      <c r="E90" s="3"/>
      <c r="F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3.2">
      <c r="A91" s="15"/>
      <c r="B91" s="3"/>
      <c r="C91" s="3"/>
      <c r="D91" s="3"/>
      <c r="E91" s="3"/>
      <c r="F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3.2">
      <c r="A92" s="15"/>
      <c r="B92" s="3"/>
      <c r="C92" s="3"/>
      <c r="D92" s="3"/>
      <c r="E92" s="3"/>
      <c r="F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3.2">
      <c r="A93" s="15"/>
      <c r="B93" s="3"/>
      <c r="C93" s="3"/>
      <c r="D93" s="3"/>
      <c r="E93" s="3"/>
      <c r="F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3.2">
      <c r="A94" s="15"/>
      <c r="B94" s="3"/>
      <c r="C94" s="3"/>
      <c r="D94" s="3"/>
      <c r="E94" s="3"/>
      <c r="F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3.2">
      <c r="A95" s="15"/>
      <c r="B95" s="3"/>
      <c r="C95" s="3"/>
      <c r="D95" s="3"/>
      <c r="E95" s="3"/>
      <c r="F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3.2">
      <c r="A96" s="15"/>
      <c r="B96" s="3"/>
      <c r="C96" s="3"/>
      <c r="D96" s="3"/>
      <c r="E96" s="3"/>
      <c r="F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3.2">
      <c r="A97" s="15"/>
      <c r="B97" s="3"/>
      <c r="C97" s="3"/>
      <c r="D97" s="3"/>
      <c r="E97" s="3"/>
      <c r="F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3.2">
      <c r="A98" s="15"/>
      <c r="B98" s="3"/>
      <c r="C98" s="3"/>
      <c r="D98" s="3"/>
      <c r="E98" s="3"/>
      <c r="F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3.2">
      <c r="A99" s="15"/>
      <c r="B99" s="3"/>
      <c r="C99" s="3"/>
      <c r="D99" s="3"/>
      <c r="E99" s="3"/>
      <c r="F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3.2">
      <c r="A100" s="15"/>
      <c r="B100" s="3"/>
      <c r="C100" s="3"/>
      <c r="D100" s="3"/>
      <c r="E100" s="3"/>
      <c r="F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3.2">
      <c r="A101" s="15"/>
      <c r="B101" s="3"/>
      <c r="C101" s="3"/>
      <c r="D101" s="3"/>
      <c r="E101" s="3"/>
      <c r="F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3.2">
      <c r="A102" s="15"/>
      <c r="B102" s="3"/>
      <c r="C102" s="3"/>
      <c r="D102" s="3"/>
      <c r="E102" s="3"/>
      <c r="F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3.2">
      <c r="A103" s="15"/>
      <c r="B103" s="3"/>
      <c r="C103" s="3"/>
      <c r="D103" s="3"/>
      <c r="E103" s="3"/>
      <c r="F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3.2">
      <c r="A104" s="15"/>
      <c r="B104" s="3"/>
      <c r="C104" s="3"/>
      <c r="D104" s="3"/>
      <c r="E104" s="3"/>
      <c r="F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3.2">
      <c r="A105" s="15"/>
      <c r="B105" s="3"/>
      <c r="C105" s="3"/>
      <c r="D105" s="3"/>
      <c r="E105" s="3"/>
      <c r="F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3.2">
      <c r="A106" s="15"/>
      <c r="B106" s="3"/>
      <c r="C106" s="3"/>
      <c r="D106" s="3"/>
      <c r="E106" s="3"/>
      <c r="F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3.2">
      <c r="A107" s="15"/>
      <c r="B107" s="3"/>
      <c r="C107" s="3"/>
      <c r="D107" s="3"/>
      <c r="E107" s="3"/>
      <c r="F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3.2">
      <c r="A108" s="15"/>
      <c r="B108" s="3"/>
      <c r="C108" s="3"/>
      <c r="D108" s="3"/>
      <c r="E108" s="3"/>
      <c r="F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3.2">
      <c r="A109" s="15"/>
      <c r="B109" s="3"/>
      <c r="C109" s="3"/>
      <c r="D109" s="3"/>
      <c r="E109" s="3"/>
      <c r="F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3.2">
      <c r="A110" s="15"/>
      <c r="B110" s="3"/>
      <c r="C110" s="3"/>
      <c r="D110" s="3"/>
      <c r="E110" s="3"/>
      <c r="F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3.2">
      <c r="A111" s="15"/>
      <c r="B111" s="3"/>
      <c r="C111" s="3"/>
      <c r="D111" s="3"/>
      <c r="E111" s="3"/>
      <c r="F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3.2">
      <c r="A112" s="15"/>
      <c r="B112" s="3"/>
      <c r="C112" s="3"/>
      <c r="D112" s="3"/>
      <c r="E112" s="3"/>
      <c r="F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3.2">
      <c r="A113" s="15"/>
      <c r="B113" s="3"/>
      <c r="C113" s="3"/>
      <c r="D113" s="3"/>
      <c r="E113" s="3"/>
      <c r="F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3.2">
      <c r="A114" s="15"/>
      <c r="B114" s="3"/>
      <c r="C114" s="3"/>
      <c r="D114" s="3"/>
      <c r="E114" s="3"/>
      <c r="F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3.2">
      <c r="A115" s="15"/>
      <c r="B115" s="3"/>
      <c r="C115" s="3"/>
      <c r="D115" s="3"/>
      <c r="E115" s="3"/>
      <c r="F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3.2">
      <c r="A116" s="15"/>
      <c r="B116" s="3"/>
      <c r="C116" s="3"/>
      <c r="D116" s="3"/>
      <c r="E116" s="3"/>
      <c r="F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3.2">
      <c r="A117" s="15"/>
      <c r="B117" s="3"/>
      <c r="C117" s="3"/>
      <c r="D117" s="3"/>
      <c r="E117" s="3"/>
      <c r="F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3.2">
      <c r="A118" s="15"/>
      <c r="B118" s="3"/>
      <c r="C118" s="3"/>
      <c r="D118" s="3"/>
      <c r="E118" s="3"/>
      <c r="F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3.2">
      <c r="A119" s="15"/>
      <c r="B119" s="3"/>
      <c r="C119" s="3"/>
      <c r="D119" s="3"/>
      <c r="E119" s="3"/>
      <c r="F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3.2">
      <c r="A120" s="15"/>
      <c r="B120" s="3"/>
      <c r="C120" s="3"/>
      <c r="D120" s="3"/>
      <c r="E120" s="3"/>
      <c r="F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3.2">
      <c r="A121" s="15"/>
      <c r="B121" s="3"/>
      <c r="C121" s="3"/>
      <c r="D121" s="3"/>
      <c r="E121" s="3"/>
      <c r="F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3.2">
      <c r="A122" s="15"/>
      <c r="B122" s="3"/>
      <c r="C122" s="3"/>
      <c r="D122" s="3"/>
      <c r="E122" s="3"/>
      <c r="F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3.2">
      <c r="A123" s="15"/>
      <c r="B123" s="3"/>
      <c r="C123" s="3"/>
      <c r="D123" s="3"/>
      <c r="E123" s="3"/>
      <c r="F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3.2">
      <c r="A124" s="15"/>
      <c r="B124" s="3"/>
      <c r="C124" s="3"/>
      <c r="D124" s="3"/>
      <c r="E124" s="3"/>
      <c r="F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3.2">
      <c r="A125" s="15"/>
      <c r="B125" s="3"/>
      <c r="C125" s="3"/>
      <c r="D125" s="3"/>
      <c r="E125" s="3"/>
      <c r="F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3.2">
      <c r="A126" s="15"/>
      <c r="B126" s="3"/>
      <c r="C126" s="3"/>
      <c r="D126" s="3"/>
      <c r="E126" s="3"/>
      <c r="F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3.2">
      <c r="A127" s="15"/>
      <c r="B127" s="3"/>
      <c r="C127" s="3"/>
      <c r="D127" s="3"/>
      <c r="E127" s="3"/>
      <c r="F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3.2">
      <c r="A128" s="15"/>
      <c r="B128" s="3"/>
      <c r="C128" s="3"/>
      <c r="D128" s="3"/>
      <c r="E128" s="3"/>
      <c r="F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3.2">
      <c r="A129" s="15"/>
      <c r="B129" s="3"/>
      <c r="C129" s="3"/>
      <c r="D129" s="3"/>
      <c r="E129" s="3"/>
      <c r="F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3.2">
      <c r="A130" s="15"/>
      <c r="B130" s="3"/>
      <c r="C130" s="3"/>
      <c r="D130" s="3"/>
      <c r="E130" s="3"/>
      <c r="F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3.2">
      <c r="A131" s="15"/>
      <c r="B131" s="3"/>
      <c r="C131" s="3"/>
      <c r="D131" s="3"/>
      <c r="E131" s="3"/>
      <c r="F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3.2">
      <c r="A132" s="15"/>
      <c r="B132" s="3"/>
      <c r="C132" s="3"/>
      <c r="D132" s="3"/>
      <c r="E132" s="3"/>
      <c r="F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3.2">
      <c r="A133" s="15"/>
      <c r="B133" s="3"/>
      <c r="C133" s="3"/>
      <c r="D133" s="3"/>
      <c r="E133" s="3"/>
      <c r="F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3.2">
      <c r="A134" s="15"/>
      <c r="B134" s="3"/>
      <c r="C134" s="3"/>
      <c r="D134" s="3"/>
      <c r="E134" s="3"/>
      <c r="F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3.2">
      <c r="A135" s="15"/>
      <c r="B135" s="3"/>
      <c r="C135" s="3"/>
      <c r="D135" s="3"/>
      <c r="E135" s="3"/>
      <c r="F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3.2">
      <c r="A136" s="15"/>
      <c r="B136" s="3"/>
      <c r="C136" s="3"/>
      <c r="D136" s="3"/>
      <c r="E136" s="3"/>
      <c r="F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3.2">
      <c r="A137" s="15"/>
      <c r="B137" s="3"/>
      <c r="C137" s="3"/>
      <c r="D137" s="3"/>
      <c r="E137" s="3"/>
      <c r="F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3.2">
      <c r="A138" s="15"/>
      <c r="B138" s="3"/>
      <c r="C138" s="3"/>
      <c r="D138" s="3"/>
      <c r="E138" s="3"/>
      <c r="F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3.2">
      <c r="A139" s="15"/>
      <c r="B139" s="3"/>
      <c r="C139" s="3"/>
      <c r="D139" s="3"/>
      <c r="E139" s="3"/>
      <c r="F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3.2">
      <c r="A140" s="15"/>
      <c r="B140" s="3"/>
      <c r="C140" s="3"/>
      <c r="D140" s="3"/>
      <c r="E140" s="3"/>
      <c r="F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3.2">
      <c r="A141" s="15"/>
      <c r="B141" s="3"/>
      <c r="C141" s="3"/>
      <c r="D141" s="3"/>
      <c r="E141" s="3"/>
      <c r="F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3.2">
      <c r="A142" s="15"/>
      <c r="B142" s="3"/>
      <c r="C142" s="3"/>
      <c r="D142" s="3"/>
      <c r="E142" s="3"/>
      <c r="F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3.2">
      <c r="A143" s="15"/>
      <c r="B143" s="3"/>
      <c r="C143" s="3"/>
      <c r="D143" s="3"/>
      <c r="E143" s="3"/>
      <c r="F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3.2">
      <c r="A144" s="15"/>
      <c r="B144" s="3"/>
      <c r="C144" s="3"/>
      <c r="D144" s="3"/>
      <c r="E144" s="3"/>
      <c r="F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3.2">
      <c r="A145" s="15"/>
      <c r="B145" s="3"/>
      <c r="C145" s="3"/>
      <c r="D145" s="3"/>
      <c r="E145" s="3"/>
      <c r="F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3.2">
      <c r="A146" s="15"/>
      <c r="B146" s="3"/>
      <c r="C146" s="3"/>
      <c r="D146" s="3"/>
      <c r="E146" s="3"/>
      <c r="F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3.2">
      <c r="A147" s="15"/>
      <c r="B147" s="3"/>
      <c r="C147" s="3"/>
      <c r="D147" s="3"/>
      <c r="E147" s="3"/>
      <c r="F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3.2">
      <c r="A148" s="15"/>
      <c r="B148" s="3"/>
      <c r="C148" s="3"/>
      <c r="D148" s="3"/>
      <c r="E148" s="3"/>
      <c r="F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3.2">
      <c r="A149" s="15"/>
      <c r="B149" s="3"/>
      <c r="C149" s="3"/>
      <c r="D149" s="3"/>
      <c r="E149" s="3"/>
      <c r="F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3.2">
      <c r="A150" s="15"/>
      <c r="B150" s="3"/>
      <c r="C150" s="3"/>
      <c r="D150" s="3"/>
      <c r="E150" s="3"/>
      <c r="F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3.2">
      <c r="A151" s="15"/>
      <c r="B151" s="3"/>
      <c r="C151" s="3"/>
      <c r="D151" s="3"/>
      <c r="E151" s="3"/>
      <c r="F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3.2">
      <c r="A152" s="15"/>
      <c r="B152" s="3"/>
      <c r="C152" s="3"/>
      <c r="D152" s="3"/>
      <c r="E152" s="3"/>
      <c r="F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3.2">
      <c r="A153" s="15"/>
      <c r="B153" s="3"/>
      <c r="C153" s="3"/>
      <c r="D153" s="3"/>
      <c r="E153" s="3"/>
      <c r="F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3.2">
      <c r="A154" s="15"/>
      <c r="B154" s="3"/>
      <c r="C154" s="3"/>
      <c r="D154" s="3"/>
      <c r="E154" s="3"/>
      <c r="F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3.2">
      <c r="A155" s="15"/>
      <c r="B155" s="3"/>
      <c r="C155" s="3"/>
      <c r="D155" s="3"/>
      <c r="E155" s="3"/>
      <c r="F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3.2">
      <c r="A156" s="15"/>
      <c r="B156" s="3"/>
      <c r="C156" s="3"/>
      <c r="D156" s="3"/>
      <c r="E156" s="3"/>
      <c r="F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3.2">
      <c r="A157" s="15"/>
      <c r="B157" s="3"/>
      <c r="C157" s="3"/>
      <c r="D157" s="3"/>
      <c r="E157" s="3"/>
      <c r="F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3.2">
      <c r="A158" s="15"/>
      <c r="B158" s="3"/>
      <c r="C158" s="3"/>
      <c r="D158" s="3"/>
      <c r="E158" s="3"/>
      <c r="F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3.2">
      <c r="A159" s="15"/>
      <c r="B159" s="3"/>
      <c r="C159" s="3"/>
      <c r="D159" s="3"/>
      <c r="E159" s="3"/>
      <c r="F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3.2">
      <c r="A160" s="15"/>
      <c r="B160" s="3"/>
      <c r="C160" s="3"/>
      <c r="D160" s="3"/>
      <c r="E160" s="3"/>
      <c r="F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3.2">
      <c r="A161" s="15"/>
      <c r="B161" s="3"/>
      <c r="C161" s="3"/>
      <c r="D161" s="3"/>
      <c r="E161" s="3"/>
      <c r="F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3.2">
      <c r="A162" s="15"/>
      <c r="B162" s="3"/>
      <c r="C162" s="3"/>
      <c r="D162" s="3"/>
      <c r="E162" s="3"/>
      <c r="F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3.2">
      <c r="A163" s="15"/>
      <c r="B163" s="3"/>
      <c r="C163" s="3"/>
      <c r="D163" s="3"/>
      <c r="E163" s="3"/>
      <c r="F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3.2">
      <c r="A164" s="15"/>
      <c r="B164" s="3"/>
      <c r="C164" s="3"/>
      <c r="D164" s="3"/>
      <c r="E164" s="3"/>
      <c r="F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3.2">
      <c r="A165" s="15"/>
      <c r="B165" s="3"/>
      <c r="C165" s="3"/>
      <c r="D165" s="3"/>
      <c r="E165" s="3"/>
      <c r="F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3.2">
      <c r="A166" s="15"/>
      <c r="B166" s="3"/>
      <c r="C166" s="3"/>
      <c r="D166" s="3"/>
      <c r="E166" s="3"/>
      <c r="F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3.2">
      <c r="A167" s="15"/>
      <c r="B167" s="3"/>
      <c r="C167" s="3"/>
      <c r="D167" s="3"/>
      <c r="E167" s="3"/>
      <c r="F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3.2">
      <c r="A168" s="15"/>
      <c r="B168" s="3"/>
      <c r="C168" s="3"/>
      <c r="D168" s="3"/>
      <c r="E168" s="3"/>
      <c r="F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3.2">
      <c r="A169" s="15"/>
      <c r="B169" s="3"/>
      <c r="C169" s="3"/>
      <c r="D169" s="3"/>
      <c r="E169" s="3"/>
      <c r="F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3.2">
      <c r="A170" s="15"/>
      <c r="B170" s="3"/>
      <c r="C170" s="3"/>
      <c r="D170" s="3"/>
      <c r="E170" s="3"/>
      <c r="F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3.2">
      <c r="A171" s="15"/>
      <c r="B171" s="3"/>
      <c r="C171" s="3"/>
      <c r="D171" s="3"/>
      <c r="E171" s="3"/>
      <c r="F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3.2">
      <c r="A172" s="15"/>
      <c r="B172" s="3"/>
      <c r="C172" s="3"/>
      <c r="D172" s="3"/>
      <c r="E172" s="3"/>
      <c r="F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3.2">
      <c r="A173" s="15"/>
      <c r="B173" s="3"/>
      <c r="C173" s="3"/>
      <c r="D173" s="3"/>
      <c r="E173" s="3"/>
      <c r="F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3.2">
      <c r="A174" s="15"/>
      <c r="B174" s="3"/>
      <c r="C174" s="3"/>
      <c r="D174" s="3"/>
      <c r="E174" s="3"/>
      <c r="F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3.2">
      <c r="A175" s="15"/>
      <c r="B175" s="3"/>
      <c r="C175" s="3"/>
      <c r="D175" s="3"/>
      <c r="E175" s="3"/>
      <c r="F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3.2">
      <c r="A176" s="15"/>
      <c r="B176" s="3"/>
      <c r="C176" s="3"/>
      <c r="D176" s="3"/>
      <c r="E176" s="3"/>
      <c r="F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3.2">
      <c r="A177" s="15"/>
      <c r="B177" s="3"/>
      <c r="C177" s="3"/>
      <c r="D177" s="3"/>
      <c r="E177" s="3"/>
      <c r="F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3.2">
      <c r="A178" s="15"/>
      <c r="B178" s="3"/>
      <c r="C178" s="3"/>
      <c r="D178" s="3"/>
      <c r="E178" s="3"/>
      <c r="F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3.2">
      <c r="A179" s="15"/>
      <c r="B179" s="3"/>
      <c r="C179" s="3"/>
      <c r="D179" s="3"/>
      <c r="E179" s="3"/>
      <c r="F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3.2">
      <c r="A180" s="15"/>
      <c r="B180" s="3"/>
      <c r="C180" s="3"/>
      <c r="D180" s="3"/>
      <c r="E180" s="3"/>
      <c r="F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3.2">
      <c r="A181" s="15"/>
      <c r="B181" s="3"/>
      <c r="C181" s="3"/>
      <c r="D181" s="3"/>
      <c r="E181" s="3"/>
      <c r="F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3.2">
      <c r="A182" s="15"/>
      <c r="B182" s="3"/>
      <c r="C182" s="3"/>
      <c r="D182" s="3"/>
      <c r="E182" s="3"/>
      <c r="F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3.2">
      <c r="A183" s="15"/>
      <c r="B183" s="3"/>
      <c r="C183" s="3"/>
      <c r="D183" s="3"/>
      <c r="E183" s="3"/>
      <c r="F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3.2">
      <c r="A184" s="15"/>
      <c r="B184" s="3"/>
      <c r="C184" s="3"/>
      <c r="D184" s="3"/>
      <c r="E184" s="3"/>
      <c r="F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3.2">
      <c r="A185" s="15"/>
      <c r="B185" s="3"/>
      <c r="C185" s="3"/>
      <c r="D185" s="3"/>
      <c r="E185" s="3"/>
      <c r="F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3.2">
      <c r="A186" s="15"/>
      <c r="B186" s="3"/>
      <c r="C186" s="3"/>
      <c r="D186" s="3"/>
      <c r="E186" s="3"/>
      <c r="F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3.2">
      <c r="A187" s="15"/>
      <c r="B187" s="3"/>
      <c r="C187" s="3"/>
      <c r="D187" s="3"/>
      <c r="E187" s="3"/>
      <c r="F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3.2">
      <c r="A188" s="15"/>
      <c r="B188" s="3"/>
      <c r="C188" s="3"/>
      <c r="D188" s="3"/>
      <c r="E188" s="3"/>
      <c r="F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3.2">
      <c r="A189" s="15"/>
      <c r="B189" s="3"/>
      <c r="C189" s="3"/>
      <c r="D189" s="3"/>
      <c r="E189" s="3"/>
      <c r="F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3.2">
      <c r="A190" s="15"/>
      <c r="B190" s="3"/>
      <c r="C190" s="3"/>
      <c r="D190" s="3"/>
      <c r="E190" s="3"/>
      <c r="F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3.2">
      <c r="A191" s="15"/>
      <c r="B191" s="3"/>
      <c r="C191" s="3"/>
      <c r="D191" s="3"/>
      <c r="E191" s="3"/>
      <c r="F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3.2">
      <c r="A192" s="15"/>
      <c r="B192" s="3"/>
      <c r="C192" s="3"/>
      <c r="D192" s="3"/>
      <c r="E192" s="3"/>
      <c r="F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3.2">
      <c r="A193" s="15"/>
      <c r="B193" s="3"/>
      <c r="C193" s="3"/>
      <c r="D193" s="3"/>
      <c r="E193" s="3"/>
      <c r="F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3.2">
      <c r="A194" s="15"/>
      <c r="B194" s="3"/>
      <c r="C194" s="3"/>
      <c r="D194" s="3"/>
      <c r="E194" s="3"/>
      <c r="F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3.2">
      <c r="A195" s="15"/>
      <c r="B195" s="3"/>
      <c r="C195" s="3"/>
      <c r="D195" s="3"/>
      <c r="E195" s="3"/>
      <c r="F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3.2">
      <c r="A196" s="15"/>
      <c r="B196" s="3"/>
      <c r="C196" s="3"/>
      <c r="D196" s="3"/>
      <c r="E196" s="3"/>
      <c r="F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3.2">
      <c r="A197" s="15"/>
      <c r="B197" s="3"/>
      <c r="C197" s="3"/>
      <c r="D197" s="3"/>
      <c r="E197" s="3"/>
      <c r="F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3.2">
      <c r="A198" s="15"/>
      <c r="B198" s="3"/>
      <c r="C198" s="3"/>
      <c r="D198" s="3"/>
      <c r="E198" s="3"/>
      <c r="F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3.2">
      <c r="A199" s="15"/>
      <c r="B199" s="3"/>
      <c r="C199" s="3"/>
      <c r="D199" s="3"/>
      <c r="E199" s="3"/>
      <c r="F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3.2">
      <c r="A200" s="15"/>
      <c r="B200" s="3"/>
      <c r="C200" s="3"/>
      <c r="D200" s="3"/>
      <c r="E200" s="3"/>
      <c r="F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13.2">
      <c r="A201" s="15"/>
      <c r="B201" s="3"/>
      <c r="C201" s="3"/>
      <c r="D201" s="3"/>
      <c r="E201" s="3"/>
      <c r="F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13.2">
      <c r="A202" s="15"/>
      <c r="B202" s="3"/>
      <c r="C202" s="3"/>
      <c r="D202" s="3"/>
      <c r="E202" s="3"/>
      <c r="F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13.2">
      <c r="A203" s="15"/>
      <c r="B203" s="3"/>
      <c r="C203" s="3"/>
      <c r="D203" s="3"/>
      <c r="E203" s="3"/>
      <c r="F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13.2">
      <c r="A204" s="15"/>
      <c r="B204" s="3"/>
      <c r="C204" s="3"/>
      <c r="D204" s="3"/>
      <c r="E204" s="3"/>
      <c r="F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13.2">
      <c r="A205" s="15"/>
      <c r="B205" s="3"/>
      <c r="C205" s="3"/>
      <c r="D205" s="3"/>
      <c r="E205" s="3"/>
      <c r="F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13.2">
      <c r="A206" s="15"/>
      <c r="B206" s="3"/>
      <c r="C206" s="3"/>
      <c r="D206" s="3"/>
      <c r="E206" s="3"/>
      <c r="F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13.2">
      <c r="A207" s="15"/>
      <c r="B207" s="3"/>
      <c r="C207" s="3"/>
      <c r="D207" s="3"/>
      <c r="E207" s="3"/>
      <c r="F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13.2">
      <c r="A208" s="15"/>
      <c r="B208" s="3"/>
      <c r="C208" s="3"/>
      <c r="D208" s="3"/>
      <c r="E208" s="3"/>
      <c r="F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13.2">
      <c r="A209" s="15"/>
      <c r="B209" s="3"/>
      <c r="C209" s="3"/>
      <c r="D209" s="3"/>
      <c r="E209" s="3"/>
      <c r="F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13.2">
      <c r="A210" s="15"/>
      <c r="B210" s="3"/>
      <c r="C210" s="3"/>
      <c r="D210" s="3"/>
      <c r="E210" s="3"/>
      <c r="F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13.2">
      <c r="A211" s="15"/>
      <c r="B211" s="3"/>
      <c r="C211" s="3"/>
      <c r="D211" s="3"/>
      <c r="E211" s="3"/>
      <c r="F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13.2">
      <c r="A212" s="15"/>
      <c r="B212" s="3"/>
      <c r="C212" s="3"/>
      <c r="D212" s="3"/>
      <c r="E212" s="3"/>
      <c r="F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13.2">
      <c r="A213" s="15"/>
      <c r="B213" s="3"/>
      <c r="C213" s="3"/>
      <c r="D213" s="3"/>
      <c r="E213" s="3"/>
      <c r="F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13.2">
      <c r="A214" s="15"/>
      <c r="B214" s="3"/>
      <c r="C214" s="3"/>
      <c r="D214" s="3"/>
      <c r="E214" s="3"/>
      <c r="F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13.2">
      <c r="A215" s="15"/>
      <c r="B215" s="3"/>
      <c r="C215" s="3"/>
      <c r="D215" s="3"/>
      <c r="E215" s="3"/>
      <c r="F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ht="13.2">
      <c r="A216" s="15"/>
      <c r="B216" s="3"/>
      <c r="C216" s="3"/>
      <c r="D216" s="3"/>
      <c r="E216" s="3"/>
      <c r="F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ht="13.2">
      <c r="A217" s="15"/>
      <c r="B217" s="3"/>
      <c r="C217" s="3"/>
      <c r="D217" s="3"/>
      <c r="E217" s="3"/>
      <c r="F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ht="13.2">
      <c r="A218" s="15"/>
      <c r="B218" s="3"/>
      <c r="C218" s="3"/>
      <c r="D218" s="3"/>
      <c r="E218" s="3"/>
      <c r="F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ht="13.2">
      <c r="A219" s="15"/>
      <c r="B219" s="3"/>
      <c r="C219" s="3"/>
      <c r="D219" s="3"/>
      <c r="E219" s="3"/>
      <c r="F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ht="13.2">
      <c r="A220" s="15"/>
      <c r="B220" s="3"/>
      <c r="C220" s="3"/>
      <c r="D220" s="3"/>
      <c r="E220" s="3"/>
      <c r="F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ht="13.2">
      <c r="A221" s="15"/>
      <c r="B221" s="3"/>
      <c r="C221" s="3"/>
      <c r="D221" s="3"/>
      <c r="E221" s="3"/>
      <c r="F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ht="13.2">
      <c r="A222" s="15"/>
      <c r="B222" s="3"/>
      <c r="C222" s="3"/>
      <c r="D222" s="3"/>
      <c r="E222" s="3"/>
      <c r="F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ht="13.2">
      <c r="A223" s="15"/>
      <c r="B223" s="3"/>
      <c r="C223" s="3"/>
      <c r="D223" s="3"/>
      <c r="E223" s="3"/>
      <c r="F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ht="13.2">
      <c r="A224" s="15"/>
      <c r="B224" s="3"/>
      <c r="C224" s="3"/>
      <c r="D224" s="3"/>
      <c r="E224" s="3"/>
      <c r="F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13.2">
      <c r="A225" s="15"/>
      <c r="B225" s="3"/>
      <c r="C225" s="3"/>
      <c r="D225" s="3"/>
      <c r="E225" s="3"/>
      <c r="F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13.2">
      <c r="A226" s="15"/>
      <c r="B226" s="3"/>
      <c r="C226" s="3"/>
      <c r="D226" s="3"/>
      <c r="E226" s="3"/>
      <c r="F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ht="13.2">
      <c r="A227" s="15"/>
      <c r="B227" s="3"/>
      <c r="C227" s="3"/>
      <c r="D227" s="3"/>
      <c r="E227" s="3"/>
      <c r="F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ht="13.2">
      <c r="A228" s="15"/>
      <c r="B228" s="3"/>
      <c r="C228" s="3"/>
      <c r="D228" s="3"/>
      <c r="E228" s="3"/>
      <c r="F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ht="13.2">
      <c r="A229" s="15"/>
      <c r="B229" s="3"/>
      <c r="C229" s="3"/>
      <c r="D229" s="3"/>
      <c r="E229" s="3"/>
      <c r="F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ht="13.2">
      <c r="A230" s="15"/>
      <c r="B230" s="3"/>
      <c r="C230" s="3"/>
      <c r="D230" s="3"/>
      <c r="E230" s="3"/>
      <c r="F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ht="13.2">
      <c r="A231" s="15"/>
      <c r="B231" s="3"/>
      <c r="C231" s="3"/>
      <c r="D231" s="3"/>
      <c r="E231" s="3"/>
      <c r="F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ht="13.2">
      <c r="A232" s="15"/>
      <c r="B232" s="3"/>
      <c r="C232" s="3"/>
      <c r="D232" s="3"/>
      <c r="E232" s="3"/>
      <c r="F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ht="13.2">
      <c r="A233" s="15"/>
      <c r="B233" s="3"/>
      <c r="C233" s="3"/>
      <c r="D233" s="3"/>
      <c r="E233" s="3"/>
      <c r="F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ht="13.2">
      <c r="A234" s="15"/>
      <c r="B234" s="3"/>
      <c r="C234" s="3"/>
      <c r="D234" s="3"/>
      <c r="E234" s="3"/>
      <c r="F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ht="13.2">
      <c r="A235" s="15"/>
      <c r="B235" s="3"/>
      <c r="C235" s="3"/>
      <c r="D235" s="3"/>
      <c r="E235" s="3"/>
      <c r="F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ht="13.2">
      <c r="A236" s="15"/>
      <c r="B236" s="3"/>
      <c r="C236" s="3"/>
      <c r="D236" s="3"/>
      <c r="E236" s="3"/>
      <c r="F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13.2">
      <c r="A237" s="15"/>
      <c r="B237" s="3"/>
      <c r="C237" s="3"/>
      <c r="D237" s="3"/>
      <c r="E237" s="3"/>
      <c r="F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ht="13.2">
      <c r="A238" s="15"/>
      <c r="B238" s="3"/>
      <c r="C238" s="3"/>
      <c r="D238" s="3"/>
      <c r="E238" s="3"/>
      <c r="F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13.2">
      <c r="A239" s="15"/>
      <c r="B239" s="3"/>
      <c r="C239" s="3"/>
      <c r="D239" s="3"/>
      <c r="E239" s="3"/>
      <c r="F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ht="13.2">
      <c r="A240" s="15"/>
      <c r="B240" s="3"/>
      <c r="C240" s="3"/>
      <c r="D240" s="3"/>
      <c r="E240" s="3"/>
      <c r="F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13.2">
      <c r="A241" s="15"/>
      <c r="B241" s="3"/>
      <c r="C241" s="3"/>
      <c r="D241" s="3"/>
      <c r="E241" s="3"/>
      <c r="F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ht="13.2">
      <c r="A242" s="15"/>
      <c r="B242" s="3"/>
      <c r="C242" s="3"/>
      <c r="D242" s="3"/>
      <c r="E242" s="3"/>
      <c r="F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ht="13.2">
      <c r="A243" s="15"/>
      <c r="B243" s="3"/>
      <c r="C243" s="3"/>
      <c r="D243" s="3"/>
      <c r="E243" s="3"/>
      <c r="F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ht="13.2">
      <c r="A244" s="15"/>
      <c r="B244" s="3"/>
      <c r="C244" s="3"/>
      <c r="D244" s="3"/>
      <c r="E244" s="3"/>
      <c r="F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ht="13.2">
      <c r="A245" s="15"/>
      <c r="B245" s="3"/>
      <c r="C245" s="3"/>
      <c r="D245" s="3"/>
      <c r="E245" s="3"/>
      <c r="F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ht="13.2">
      <c r="A246" s="15"/>
      <c r="B246" s="3"/>
      <c r="C246" s="3"/>
      <c r="D246" s="3"/>
      <c r="E246" s="3"/>
      <c r="F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ht="13.2">
      <c r="A247" s="15"/>
      <c r="B247" s="3"/>
      <c r="C247" s="3"/>
      <c r="D247" s="3"/>
      <c r="E247" s="3"/>
      <c r="F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ht="13.2">
      <c r="A248" s="15"/>
      <c r="B248" s="3"/>
      <c r="C248" s="3"/>
      <c r="D248" s="3"/>
      <c r="E248" s="3"/>
      <c r="F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ht="13.2">
      <c r="A249" s="15"/>
      <c r="B249" s="3"/>
      <c r="C249" s="3"/>
      <c r="D249" s="3"/>
      <c r="E249" s="3"/>
      <c r="F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ht="13.2">
      <c r="A250" s="15"/>
      <c r="B250" s="3"/>
      <c r="C250" s="3"/>
      <c r="D250" s="3"/>
      <c r="E250" s="3"/>
      <c r="F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ht="13.2">
      <c r="A251" s="15"/>
      <c r="B251" s="3"/>
      <c r="C251" s="3"/>
      <c r="D251" s="3"/>
      <c r="E251" s="3"/>
      <c r="F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ht="13.2">
      <c r="A252" s="15"/>
      <c r="B252" s="3"/>
      <c r="C252" s="3"/>
      <c r="D252" s="3"/>
      <c r="E252" s="3"/>
      <c r="F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ht="13.2">
      <c r="A253" s="15"/>
      <c r="B253" s="3"/>
      <c r="C253" s="3"/>
      <c r="D253" s="3"/>
      <c r="E253" s="3"/>
      <c r="F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ht="13.2">
      <c r="A254" s="15"/>
      <c r="B254" s="3"/>
      <c r="C254" s="3"/>
      <c r="D254" s="3"/>
      <c r="E254" s="3"/>
      <c r="F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13.2">
      <c r="A255" s="15"/>
      <c r="B255" s="3"/>
      <c r="C255" s="3"/>
      <c r="D255" s="3"/>
      <c r="E255" s="3"/>
      <c r="F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3.2">
      <c r="A256" s="15"/>
      <c r="B256" s="3"/>
      <c r="C256" s="3"/>
      <c r="D256" s="3"/>
      <c r="E256" s="3"/>
      <c r="F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13.2">
      <c r="A257" s="15"/>
      <c r="B257" s="3"/>
      <c r="C257" s="3"/>
      <c r="D257" s="3"/>
      <c r="E257" s="3"/>
      <c r="F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ht="13.2">
      <c r="A258" s="15"/>
      <c r="B258" s="3"/>
      <c r="C258" s="3"/>
      <c r="D258" s="3"/>
      <c r="E258" s="3"/>
      <c r="F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ht="13.2">
      <c r="A259" s="15"/>
      <c r="B259" s="3"/>
      <c r="C259" s="3"/>
      <c r="D259" s="3"/>
      <c r="E259" s="3"/>
      <c r="F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ht="13.2">
      <c r="A260" s="15"/>
      <c r="B260" s="3"/>
      <c r="C260" s="3"/>
      <c r="D260" s="3"/>
      <c r="E260" s="3"/>
      <c r="F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ht="13.2">
      <c r="A261" s="15"/>
      <c r="B261" s="3"/>
      <c r="C261" s="3"/>
      <c r="D261" s="3"/>
      <c r="E261" s="3"/>
      <c r="F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ht="13.2">
      <c r="A262" s="15"/>
      <c r="B262" s="3"/>
      <c r="C262" s="3"/>
      <c r="D262" s="3"/>
      <c r="E262" s="3"/>
      <c r="F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13.2">
      <c r="A263" s="15"/>
      <c r="B263" s="3"/>
      <c r="C263" s="3"/>
      <c r="D263" s="3"/>
      <c r="E263" s="3"/>
      <c r="F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13.2">
      <c r="A264" s="15"/>
      <c r="B264" s="3"/>
      <c r="C264" s="3"/>
      <c r="D264" s="3"/>
      <c r="E264" s="3"/>
      <c r="F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ht="13.2">
      <c r="A265" s="15"/>
      <c r="B265" s="3"/>
      <c r="C265" s="3"/>
      <c r="D265" s="3"/>
      <c r="E265" s="3"/>
      <c r="F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3.2">
      <c r="A266" s="15"/>
      <c r="B266" s="3"/>
      <c r="C266" s="3"/>
      <c r="D266" s="3"/>
      <c r="E266" s="3"/>
      <c r="F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ht="13.2">
      <c r="A267" s="15"/>
      <c r="B267" s="3"/>
      <c r="C267" s="3"/>
      <c r="D267" s="3"/>
      <c r="E267" s="3"/>
      <c r="F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ht="13.2">
      <c r="A268" s="15"/>
      <c r="B268" s="3"/>
      <c r="C268" s="3"/>
      <c r="D268" s="3"/>
      <c r="E268" s="3"/>
      <c r="F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ht="13.2">
      <c r="A269" s="15"/>
      <c r="B269" s="3"/>
      <c r="C269" s="3"/>
      <c r="D269" s="3"/>
      <c r="E269" s="3"/>
      <c r="F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ht="13.2">
      <c r="A270" s="15"/>
      <c r="B270" s="3"/>
      <c r="C270" s="3"/>
      <c r="D270" s="3"/>
      <c r="E270" s="3"/>
      <c r="F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ht="13.2">
      <c r="A271" s="15"/>
      <c r="B271" s="3"/>
      <c r="C271" s="3"/>
      <c r="D271" s="3"/>
      <c r="E271" s="3"/>
      <c r="F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3.2">
      <c r="A272" s="15"/>
      <c r="B272" s="3"/>
      <c r="C272" s="3"/>
      <c r="D272" s="3"/>
      <c r="E272" s="3"/>
      <c r="F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3.2">
      <c r="A273" s="15"/>
      <c r="B273" s="3"/>
      <c r="C273" s="3"/>
      <c r="D273" s="3"/>
      <c r="E273" s="3"/>
      <c r="F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3.2">
      <c r="A274" s="15"/>
      <c r="B274" s="3"/>
      <c r="C274" s="3"/>
      <c r="D274" s="3"/>
      <c r="E274" s="3"/>
      <c r="F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3.2">
      <c r="A275" s="15"/>
      <c r="B275" s="3"/>
      <c r="C275" s="3"/>
      <c r="D275" s="3"/>
      <c r="E275" s="3"/>
      <c r="F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3.2">
      <c r="A276" s="15"/>
      <c r="B276" s="3"/>
      <c r="C276" s="3"/>
      <c r="D276" s="3"/>
      <c r="E276" s="3"/>
      <c r="F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3.2">
      <c r="A277" s="15"/>
      <c r="B277" s="3"/>
      <c r="C277" s="3"/>
      <c r="D277" s="3"/>
      <c r="E277" s="3"/>
      <c r="F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3.2">
      <c r="A278" s="15"/>
      <c r="B278" s="3"/>
      <c r="C278" s="3"/>
      <c r="D278" s="3"/>
      <c r="E278" s="3"/>
      <c r="F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3.2">
      <c r="A279" s="15"/>
      <c r="B279" s="3"/>
      <c r="C279" s="3"/>
      <c r="D279" s="3"/>
      <c r="E279" s="3"/>
      <c r="F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3.2">
      <c r="A280" s="15"/>
      <c r="B280" s="3"/>
      <c r="C280" s="3"/>
      <c r="D280" s="3"/>
      <c r="E280" s="3"/>
      <c r="F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3.2">
      <c r="A281" s="15"/>
      <c r="B281" s="3"/>
      <c r="C281" s="3"/>
      <c r="D281" s="3"/>
      <c r="E281" s="3"/>
      <c r="F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3.2">
      <c r="A282" s="15"/>
      <c r="B282" s="3"/>
      <c r="C282" s="3"/>
      <c r="D282" s="3"/>
      <c r="E282" s="3"/>
      <c r="F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3.2">
      <c r="A283" s="15"/>
      <c r="B283" s="3"/>
      <c r="C283" s="3"/>
      <c r="D283" s="3"/>
      <c r="E283" s="3"/>
      <c r="F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3.2">
      <c r="A284" s="15"/>
      <c r="B284" s="3"/>
      <c r="C284" s="3"/>
      <c r="D284" s="3"/>
      <c r="E284" s="3"/>
      <c r="F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3.2">
      <c r="A285" s="15"/>
      <c r="B285" s="3"/>
      <c r="C285" s="3"/>
      <c r="D285" s="3"/>
      <c r="E285" s="3"/>
      <c r="F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3.2">
      <c r="A286" s="15"/>
      <c r="B286" s="3"/>
      <c r="C286" s="3"/>
      <c r="D286" s="3"/>
      <c r="E286" s="3"/>
      <c r="F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3.2">
      <c r="A287" s="15"/>
      <c r="B287" s="3"/>
      <c r="C287" s="3"/>
      <c r="D287" s="3"/>
      <c r="E287" s="3"/>
      <c r="F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3.2">
      <c r="A288" s="15"/>
      <c r="B288" s="3"/>
      <c r="C288" s="3"/>
      <c r="D288" s="3"/>
      <c r="E288" s="3"/>
      <c r="F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3.2">
      <c r="A289" s="15"/>
      <c r="B289" s="3"/>
      <c r="C289" s="3"/>
      <c r="D289" s="3"/>
      <c r="E289" s="3"/>
      <c r="F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3.2">
      <c r="A290" s="15"/>
      <c r="B290" s="3"/>
      <c r="C290" s="3"/>
      <c r="D290" s="3"/>
      <c r="E290" s="3"/>
      <c r="F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3.2">
      <c r="A291" s="15"/>
      <c r="B291" s="3"/>
      <c r="C291" s="3"/>
      <c r="D291" s="3"/>
      <c r="E291" s="3"/>
      <c r="F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3.2">
      <c r="A292" s="15"/>
      <c r="B292" s="3"/>
      <c r="C292" s="3"/>
      <c r="D292" s="3"/>
      <c r="E292" s="3"/>
      <c r="F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3.2">
      <c r="A293" s="15"/>
      <c r="B293" s="3"/>
      <c r="C293" s="3"/>
      <c r="D293" s="3"/>
      <c r="E293" s="3"/>
      <c r="F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3.2">
      <c r="A294" s="15"/>
      <c r="B294" s="3"/>
      <c r="C294" s="3"/>
      <c r="D294" s="3"/>
      <c r="E294" s="3"/>
      <c r="F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3.2">
      <c r="A295" s="15"/>
      <c r="B295" s="3"/>
      <c r="C295" s="3"/>
      <c r="D295" s="3"/>
      <c r="E295" s="3"/>
      <c r="F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3.2">
      <c r="A296" s="15"/>
      <c r="B296" s="3"/>
      <c r="C296" s="3"/>
      <c r="D296" s="3"/>
      <c r="E296" s="3"/>
      <c r="F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3.2">
      <c r="A297" s="15"/>
      <c r="B297" s="3"/>
      <c r="C297" s="3"/>
      <c r="D297" s="3"/>
      <c r="E297" s="3"/>
      <c r="F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3.2">
      <c r="A298" s="15"/>
      <c r="B298" s="3"/>
      <c r="C298" s="3"/>
      <c r="D298" s="3"/>
      <c r="E298" s="3"/>
      <c r="F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3.2">
      <c r="A299" s="15"/>
      <c r="B299" s="3"/>
      <c r="C299" s="3"/>
      <c r="D299" s="3"/>
      <c r="E299" s="3"/>
      <c r="F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3.2">
      <c r="A300" s="15"/>
      <c r="B300" s="3"/>
      <c r="C300" s="3"/>
      <c r="D300" s="3"/>
      <c r="E300" s="3"/>
      <c r="F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3.2">
      <c r="A301" s="15"/>
      <c r="B301" s="3"/>
      <c r="C301" s="3"/>
      <c r="D301" s="3"/>
      <c r="E301" s="3"/>
      <c r="F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3.2">
      <c r="A302" s="15"/>
      <c r="B302" s="3"/>
      <c r="C302" s="3"/>
      <c r="D302" s="3"/>
      <c r="E302" s="3"/>
      <c r="F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3.2">
      <c r="A303" s="15"/>
      <c r="B303" s="3"/>
      <c r="C303" s="3"/>
      <c r="D303" s="3"/>
      <c r="E303" s="3"/>
      <c r="F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3.2">
      <c r="A304" s="15"/>
      <c r="B304" s="3"/>
      <c r="C304" s="3"/>
      <c r="D304" s="3"/>
      <c r="E304" s="3"/>
      <c r="F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3.2">
      <c r="A305" s="15"/>
      <c r="B305" s="3"/>
      <c r="C305" s="3"/>
      <c r="D305" s="3"/>
      <c r="E305" s="3"/>
      <c r="F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3.2">
      <c r="A306" s="15"/>
      <c r="B306" s="3"/>
      <c r="C306" s="3"/>
      <c r="D306" s="3"/>
      <c r="E306" s="3"/>
      <c r="F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3.2">
      <c r="A307" s="15"/>
      <c r="B307" s="3"/>
      <c r="C307" s="3"/>
      <c r="D307" s="3"/>
      <c r="E307" s="3"/>
      <c r="F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3.2">
      <c r="A308" s="15"/>
      <c r="B308" s="3"/>
      <c r="C308" s="3"/>
      <c r="D308" s="3"/>
      <c r="E308" s="3"/>
      <c r="F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3.2">
      <c r="A309" s="15"/>
      <c r="B309" s="3"/>
      <c r="C309" s="3"/>
      <c r="D309" s="3"/>
      <c r="E309" s="3"/>
      <c r="F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3.2">
      <c r="A310" s="15"/>
      <c r="B310" s="3"/>
      <c r="C310" s="3"/>
      <c r="D310" s="3"/>
      <c r="E310" s="3"/>
      <c r="F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3.2">
      <c r="A311" s="15"/>
      <c r="B311" s="3"/>
      <c r="C311" s="3"/>
      <c r="D311" s="3"/>
      <c r="E311" s="3"/>
      <c r="F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3.2">
      <c r="A312" s="15"/>
      <c r="B312" s="3"/>
      <c r="C312" s="3"/>
      <c r="D312" s="3"/>
      <c r="E312" s="3"/>
      <c r="F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3.2">
      <c r="A313" s="15"/>
      <c r="B313" s="3"/>
      <c r="C313" s="3"/>
      <c r="D313" s="3"/>
      <c r="E313" s="3"/>
      <c r="F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3.2">
      <c r="A314" s="15"/>
      <c r="B314" s="3"/>
      <c r="C314" s="3"/>
      <c r="D314" s="3"/>
      <c r="E314" s="3"/>
      <c r="F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3.2">
      <c r="A315" s="15"/>
      <c r="B315" s="3"/>
      <c r="C315" s="3"/>
      <c r="D315" s="3"/>
      <c r="E315" s="3"/>
      <c r="F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3.2">
      <c r="A316" s="15"/>
      <c r="B316" s="3"/>
      <c r="C316" s="3"/>
      <c r="D316" s="3"/>
      <c r="E316" s="3"/>
      <c r="F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3.2">
      <c r="A317" s="15"/>
      <c r="B317" s="3"/>
      <c r="C317" s="3"/>
      <c r="D317" s="3"/>
      <c r="E317" s="3"/>
      <c r="F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3.2">
      <c r="A318" s="15"/>
      <c r="B318" s="3"/>
      <c r="C318" s="3"/>
      <c r="D318" s="3"/>
      <c r="E318" s="3"/>
      <c r="F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3.2">
      <c r="A319" s="15"/>
      <c r="B319" s="3"/>
      <c r="C319" s="3"/>
      <c r="D319" s="3"/>
      <c r="E319" s="3"/>
      <c r="F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3.2">
      <c r="A320" s="15"/>
      <c r="B320" s="3"/>
      <c r="C320" s="3"/>
      <c r="D320" s="3"/>
      <c r="E320" s="3"/>
      <c r="F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3.2">
      <c r="A321" s="15"/>
      <c r="B321" s="3"/>
      <c r="C321" s="3"/>
      <c r="D321" s="3"/>
      <c r="E321" s="3"/>
      <c r="F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3.2">
      <c r="A322" s="15"/>
      <c r="B322" s="3"/>
      <c r="C322" s="3"/>
      <c r="D322" s="3"/>
      <c r="E322" s="3"/>
      <c r="F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3.2">
      <c r="A323" s="15"/>
      <c r="B323" s="3"/>
      <c r="C323" s="3"/>
      <c r="D323" s="3"/>
      <c r="E323" s="3"/>
      <c r="F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3.2">
      <c r="A324" s="15"/>
      <c r="B324" s="3"/>
      <c r="C324" s="3"/>
      <c r="D324" s="3"/>
      <c r="E324" s="3"/>
      <c r="F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3.2">
      <c r="A325" s="15"/>
      <c r="B325" s="3"/>
      <c r="C325" s="3"/>
      <c r="D325" s="3"/>
      <c r="E325" s="3"/>
      <c r="F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3.2">
      <c r="A326" s="15"/>
      <c r="B326" s="3"/>
      <c r="C326" s="3"/>
      <c r="D326" s="3"/>
      <c r="E326" s="3"/>
      <c r="F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3.2">
      <c r="A327" s="15"/>
      <c r="B327" s="3"/>
      <c r="C327" s="3"/>
      <c r="D327" s="3"/>
      <c r="E327" s="3"/>
      <c r="F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3.2">
      <c r="A328" s="15"/>
      <c r="B328" s="3"/>
      <c r="C328" s="3"/>
      <c r="D328" s="3"/>
      <c r="E328" s="3"/>
      <c r="F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3.2">
      <c r="A329" s="15"/>
      <c r="B329" s="3"/>
      <c r="C329" s="3"/>
      <c r="D329" s="3"/>
      <c r="E329" s="3"/>
      <c r="F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3.2">
      <c r="A330" s="15"/>
      <c r="B330" s="3"/>
      <c r="C330" s="3"/>
      <c r="D330" s="3"/>
      <c r="E330" s="3"/>
      <c r="F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3.2">
      <c r="A331" s="15"/>
      <c r="B331" s="3"/>
      <c r="C331" s="3"/>
      <c r="D331" s="3"/>
      <c r="E331" s="3"/>
      <c r="F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3.2">
      <c r="A332" s="15"/>
      <c r="B332" s="3"/>
      <c r="C332" s="3"/>
      <c r="D332" s="3"/>
      <c r="E332" s="3"/>
      <c r="F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3.2">
      <c r="A333" s="15"/>
      <c r="B333" s="3"/>
      <c r="C333" s="3"/>
      <c r="D333" s="3"/>
      <c r="E333" s="3"/>
      <c r="F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3.2">
      <c r="A334" s="15"/>
      <c r="B334" s="3"/>
      <c r="C334" s="3"/>
      <c r="D334" s="3"/>
      <c r="E334" s="3"/>
      <c r="F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3.2">
      <c r="A335" s="15"/>
      <c r="B335" s="3"/>
      <c r="C335" s="3"/>
      <c r="D335" s="3"/>
      <c r="E335" s="3"/>
      <c r="F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3.2">
      <c r="A336" s="15"/>
      <c r="B336" s="3"/>
      <c r="C336" s="3"/>
      <c r="D336" s="3"/>
      <c r="E336" s="3"/>
      <c r="F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3.2">
      <c r="A337" s="15"/>
      <c r="B337" s="3"/>
      <c r="C337" s="3"/>
      <c r="D337" s="3"/>
      <c r="E337" s="3"/>
      <c r="F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3.2">
      <c r="A338" s="15"/>
      <c r="B338" s="3"/>
      <c r="C338" s="3"/>
      <c r="D338" s="3"/>
      <c r="E338" s="3"/>
      <c r="F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3.2">
      <c r="A339" s="15"/>
      <c r="B339" s="3"/>
      <c r="C339" s="3"/>
      <c r="D339" s="3"/>
      <c r="E339" s="3"/>
      <c r="F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3.2">
      <c r="A340" s="15"/>
      <c r="B340" s="3"/>
      <c r="C340" s="3"/>
      <c r="D340" s="3"/>
      <c r="E340" s="3"/>
      <c r="F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3.2">
      <c r="A341" s="15"/>
      <c r="B341" s="3"/>
      <c r="C341" s="3"/>
      <c r="D341" s="3"/>
      <c r="E341" s="3"/>
      <c r="F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ht="13.2">
      <c r="A342" s="15"/>
      <c r="B342" s="3"/>
      <c r="C342" s="3"/>
      <c r="D342" s="3"/>
      <c r="E342" s="3"/>
      <c r="F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ht="13.2">
      <c r="A343" s="15"/>
      <c r="B343" s="3"/>
      <c r="C343" s="3"/>
      <c r="D343" s="3"/>
      <c r="E343" s="3"/>
      <c r="F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ht="13.2">
      <c r="A344" s="15"/>
      <c r="B344" s="3"/>
      <c r="C344" s="3"/>
      <c r="D344" s="3"/>
      <c r="E344" s="3"/>
      <c r="F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ht="13.2">
      <c r="A345" s="15"/>
      <c r="B345" s="3"/>
      <c r="C345" s="3"/>
      <c r="D345" s="3"/>
      <c r="E345" s="3"/>
      <c r="F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ht="13.2">
      <c r="A346" s="15"/>
      <c r="B346" s="3"/>
      <c r="C346" s="3"/>
      <c r="D346" s="3"/>
      <c r="E346" s="3"/>
      <c r="F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ht="13.2">
      <c r="A347" s="15"/>
      <c r="B347" s="3"/>
      <c r="C347" s="3"/>
      <c r="D347" s="3"/>
      <c r="E347" s="3"/>
      <c r="F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ht="13.2">
      <c r="A348" s="15"/>
      <c r="B348" s="3"/>
      <c r="C348" s="3"/>
      <c r="D348" s="3"/>
      <c r="E348" s="3"/>
      <c r="F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13.2">
      <c r="A349" s="15"/>
      <c r="B349" s="3"/>
      <c r="C349" s="3"/>
      <c r="D349" s="3"/>
      <c r="E349" s="3"/>
      <c r="F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ht="13.2">
      <c r="A350" s="15"/>
      <c r="B350" s="3"/>
      <c r="C350" s="3"/>
      <c r="D350" s="3"/>
      <c r="E350" s="3"/>
      <c r="F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ht="13.2">
      <c r="A351" s="15"/>
      <c r="B351" s="3"/>
      <c r="C351" s="3"/>
      <c r="D351" s="3"/>
      <c r="E351" s="3"/>
      <c r="F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ht="13.2">
      <c r="A352" s="15"/>
      <c r="B352" s="3"/>
      <c r="C352" s="3"/>
      <c r="D352" s="3"/>
      <c r="E352" s="3"/>
      <c r="F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13.2">
      <c r="A353" s="15"/>
      <c r="B353" s="3"/>
      <c r="C353" s="3"/>
      <c r="D353" s="3"/>
      <c r="E353" s="3"/>
      <c r="F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ht="13.2">
      <c r="A354" s="15"/>
      <c r="B354" s="3"/>
      <c r="C354" s="3"/>
      <c r="D354" s="3"/>
      <c r="E354" s="3"/>
      <c r="F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ht="13.2">
      <c r="A355" s="15"/>
      <c r="B355" s="3"/>
      <c r="C355" s="3"/>
      <c r="D355" s="3"/>
      <c r="E355" s="3"/>
      <c r="F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ht="13.2">
      <c r="A356" s="15"/>
      <c r="B356" s="3"/>
      <c r="C356" s="3"/>
      <c r="D356" s="3"/>
      <c r="E356" s="3"/>
      <c r="F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ht="13.2">
      <c r="A357" s="15"/>
      <c r="B357" s="3"/>
      <c r="C357" s="3"/>
      <c r="D357" s="3"/>
      <c r="E357" s="3"/>
      <c r="F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ht="13.2">
      <c r="A358" s="15"/>
      <c r="B358" s="3"/>
      <c r="C358" s="3"/>
      <c r="D358" s="3"/>
      <c r="E358" s="3"/>
      <c r="F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ht="13.2">
      <c r="A359" s="15"/>
      <c r="B359" s="3"/>
      <c r="C359" s="3"/>
      <c r="D359" s="3"/>
      <c r="E359" s="3"/>
      <c r="F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ht="13.2">
      <c r="A360" s="15"/>
      <c r="B360" s="3"/>
      <c r="C360" s="3"/>
      <c r="D360" s="3"/>
      <c r="E360" s="3"/>
      <c r="F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ht="13.2">
      <c r="A361" s="15"/>
      <c r="B361" s="3"/>
      <c r="C361" s="3"/>
      <c r="D361" s="3"/>
      <c r="E361" s="3"/>
      <c r="F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ht="13.2">
      <c r="A362" s="15"/>
      <c r="B362" s="3"/>
      <c r="C362" s="3"/>
      <c r="D362" s="3"/>
      <c r="E362" s="3"/>
      <c r="F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ht="13.2">
      <c r="A363" s="15"/>
      <c r="B363" s="3"/>
      <c r="C363" s="3"/>
      <c r="D363" s="3"/>
      <c r="E363" s="3"/>
      <c r="F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ht="13.2">
      <c r="A364" s="15"/>
      <c r="B364" s="3"/>
      <c r="C364" s="3"/>
      <c r="D364" s="3"/>
      <c r="E364" s="3"/>
      <c r="F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ht="13.2">
      <c r="A365" s="15"/>
      <c r="B365" s="3"/>
      <c r="C365" s="3"/>
      <c r="D365" s="3"/>
      <c r="E365" s="3"/>
      <c r="F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ht="13.2">
      <c r="A366" s="15"/>
      <c r="B366" s="3"/>
      <c r="C366" s="3"/>
      <c r="D366" s="3"/>
      <c r="E366" s="3"/>
      <c r="F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13.2">
      <c r="A367" s="15"/>
      <c r="B367" s="3"/>
      <c r="C367" s="3"/>
      <c r="D367" s="3"/>
      <c r="E367" s="3"/>
      <c r="F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13.2">
      <c r="A368" s="15"/>
      <c r="B368" s="3"/>
      <c r="C368" s="3"/>
      <c r="D368" s="3"/>
      <c r="E368" s="3"/>
      <c r="F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ht="13.2">
      <c r="A369" s="15"/>
      <c r="B369" s="3"/>
      <c r="C369" s="3"/>
      <c r="D369" s="3"/>
      <c r="E369" s="3"/>
      <c r="F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ht="13.2">
      <c r="A370" s="15"/>
      <c r="B370" s="3"/>
      <c r="C370" s="3"/>
      <c r="D370" s="3"/>
      <c r="E370" s="3"/>
      <c r="F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ht="13.2">
      <c r="A371" s="15"/>
      <c r="B371" s="3"/>
      <c r="C371" s="3"/>
      <c r="D371" s="3"/>
      <c r="E371" s="3"/>
      <c r="F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ht="13.2">
      <c r="A372" s="15"/>
      <c r="B372" s="3"/>
      <c r="C372" s="3"/>
      <c r="D372" s="3"/>
      <c r="E372" s="3"/>
      <c r="F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ht="13.2">
      <c r="A373" s="15"/>
      <c r="B373" s="3"/>
      <c r="C373" s="3"/>
      <c r="D373" s="3"/>
      <c r="E373" s="3"/>
      <c r="F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ht="13.2">
      <c r="A374" s="15"/>
      <c r="B374" s="3"/>
      <c r="C374" s="3"/>
      <c r="D374" s="3"/>
      <c r="E374" s="3"/>
      <c r="F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ht="13.2">
      <c r="A375" s="15"/>
      <c r="B375" s="3"/>
      <c r="C375" s="3"/>
      <c r="D375" s="3"/>
      <c r="E375" s="3"/>
      <c r="F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ht="13.2">
      <c r="A376" s="15"/>
      <c r="B376" s="3"/>
      <c r="C376" s="3"/>
      <c r="D376" s="3"/>
      <c r="E376" s="3"/>
      <c r="F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13.2">
      <c r="A377" s="15"/>
      <c r="B377" s="3"/>
      <c r="C377" s="3"/>
      <c r="D377" s="3"/>
      <c r="E377" s="3"/>
      <c r="F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ht="13.2">
      <c r="A378" s="15"/>
      <c r="B378" s="3"/>
      <c r="C378" s="3"/>
      <c r="D378" s="3"/>
      <c r="E378" s="3"/>
      <c r="F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ht="13.2">
      <c r="A379" s="15"/>
      <c r="B379" s="3"/>
      <c r="C379" s="3"/>
      <c r="D379" s="3"/>
      <c r="E379" s="3"/>
      <c r="F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ht="13.2">
      <c r="A380" s="15"/>
      <c r="B380" s="3"/>
      <c r="C380" s="3"/>
      <c r="D380" s="3"/>
      <c r="E380" s="3"/>
      <c r="F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ht="13.2">
      <c r="A381" s="15"/>
      <c r="B381" s="3"/>
      <c r="C381" s="3"/>
      <c r="D381" s="3"/>
      <c r="E381" s="3"/>
      <c r="F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ht="13.2">
      <c r="A382" s="15"/>
      <c r="B382" s="3"/>
      <c r="C382" s="3"/>
      <c r="D382" s="3"/>
      <c r="E382" s="3"/>
      <c r="F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ht="13.2">
      <c r="A383" s="15"/>
      <c r="B383" s="3"/>
      <c r="C383" s="3"/>
      <c r="D383" s="3"/>
      <c r="E383" s="3"/>
      <c r="F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ht="13.2">
      <c r="A384" s="15"/>
      <c r="B384" s="3"/>
      <c r="C384" s="3"/>
      <c r="D384" s="3"/>
      <c r="E384" s="3"/>
      <c r="F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ht="13.2">
      <c r="A385" s="15"/>
      <c r="B385" s="3"/>
      <c r="C385" s="3"/>
      <c r="D385" s="3"/>
      <c r="E385" s="3"/>
      <c r="F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ht="13.2">
      <c r="A386" s="15"/>
      <c r="B386" s="3"/>
      <c r="C386" s="3"/>
      <c r="D386" s="3"/>
      <c r="E386" s="3"/>
      <c r="F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ht="13.2">
      <c r="A387" s="15"/>
      <c r="B387" s="3"/>
      <c r="C387" s="3"/>
      <c r="D387" s="3"/>
      <c r="E387" s="3"/>
      <c r="F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ht="13.2">
      <c r="A388" s="15"/>
      <c r="B388" s="3"/>
      <c r="C388" s="3"/>
      <c r="D388" s="3"/>
      <c r="E388" s="3"/>
      <c r="F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ht="13.2">
      <c r="A389" s="15"/>
      <c r="B389" s="3"/>
      <c r="C389" s="3"/>
      <c r="D389" s="3"/>
      <c r="E389" s="3"/>
      <c r="F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ht="13.2">
      <c r="A390" s="15"/>
      <c r="B390" s="3"/>
      <c r="C390" s="3"/>
      <c r="D390" s="3"/>
      <c r="E390" s="3"/>
      <c r="F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ht="13.2">
      <c r="A391" s="15"/>
      <c r="B391" s="3"/>
      <c r="C391" s="3"/>
      <c r="D391" s="3"/>
      <c r="E391" s="3"/>
      <c r="F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ht="13.2">
      <c r="A392" s="15"/>
      <c r="B392" s="3"/>
      <c r="C392" s="3"/>
      <c r="D392" s="3"/>
      <c r="E392" s="3"/>
      <c r="F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ht="13.2">
      <c r="A393" s="15"/>
      <c r="B393" s="3"/>
      <c r="C393" s="3"/>
      <c r="D393" s="3"/>
      <c r="E393" s="3"/>
      <c r="F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ht="13.2">
      <c r="A394" s="15"/>
      <c r="B394" s="3"/>
      <c r="C394" s="3"/>
      <c r="D394" s="3"/>
      <c r="E394" s="3"/>
      <c r="F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ht="13.2">
      <c r="A395" s="15"/>
      <c r="B395" s="3"/>
      <c r="C395" s="3"/>
      <c r="D395" s="3"/>
      <c r="E395" s="3"/>
      <c r="F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ht="13.2">
      <c r="A396" s="15"/>
      <c r="B396" s="3"/>
      <c r="C396" s="3"/>
      <c r="D396" s="3"/>
      <c r="E396" s="3"/>
      <c r="F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ht="13.2">
      <c r="A397" s="15"/>
      <c r="B397" s="3"/>
      <c r="C397" s="3"/>
      <c r="D397" s="3"/>
      <c r="E397" s="3"/>
      <c r="F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ht="13.2">
      <c r="A398" s="15"/>
      <c r="B398" s="3"/>
      <c r="C398" s="3"/>
      <c r="D398" s="3"/>
      <c r="E398" s="3"/>
      <c r="F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ht="13.2">
      <c r="A399" s="15"/>
      <c r="B399" s="3"/>
      <c r="C399" s="3"/>
      <c r="D399" s="3"/>
      <c r="E399" s="3"/>
      <c r="F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1:16" ht="13.2">
      <c r="A400" s="15"/>
      <c r="B400" s="3"/>
      <c r="C400" s="3"/>
      <c r="D400" s="3"/>
      <c r="E400" s="3"/>
      <c r="F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1:16" ht="13.2">
      <c r="A401" s="15"/>
      <c r="B401" s="3"/>
      <c r="C401" s="3"/>
      <c r="D401" s="3"/>
      <c r="E401" s="3"/>
      <c r="F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1:16" ht="13.2">
      <c r="A402" s="15"/>
      <c r="B402" s="3"/>
      <c r="C402" s="3"/>
      <c r="D402" s="3"/>
      <c r="E402" s="3"/>
      <c r="F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1:16" ht="13.2">
      <c r="A403" s="15"/>
      <c r="B403" s="3"/>
      <c r="C403" s="3"/>
      <c r="D403" s="3"/>
      <c r="E403" s="3"/>
      <c r="F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1:16" ht="13.2">
      <c r="A404" s="15"/>
      <c r="B404" s="3"/>
      <c r="C404" s="3"/>
      <c r="D404" s="3"/>
      <c r="E404" s="3"/>
      <c r="F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1:16" ht="13.2">
      <c r="A405" s="15"/>
      <c r="B405" s="3"/>
      <c r="C405" s="3"/>
      <c r="D405" s="3"/>
      <c r="E405" s="3"/>
      <c r="F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1:16" ht="13.2">
      <c r="A406" s="15"/>
      <c r="B406" s="3"/>
      <c r="C406" s="3"/>
      <c r="D406" s="3"/>
      <c r="E406" s="3"/>
      <c r="F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1:16" ht="13.2">
      <c r="A407" s="15"/>
      <c r="B407" s="3"/>
      <c r="C407" s="3"/>
      <c r="D407" s="3"/>
      <c r="E407" s="3"/>
      <c r="F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1:16" ht="13.2">
      <c r="A408" s="15"/>
      <c r="B408" s="3"/>
      <c r="C408" s="3"/>
      <c r="D408" s="3"/>
      <c r="E408" s="3"/>
      <c r="F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1:16" ht="13.2">
      <c r="A409" s="15"/>
      <c r="B409" s="3"/>
      <c r="C409" s="3"/>
      <c r="D409" s="3"/>
      <c r="E409" s="3"/>
      <c r="F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1:16" ht="13.2">
      <c r="A410" s="15"/>
      <c r="B410" s="3"/>
      <c r="C410" s="3"/>
      <c r="D410" s="3"/>
      <c r="E410" s="3"/>
      <c r="F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1:16" ht="13.2">
      <c r="A411" s="15"/>
      <c r="B411" s="3"/>
      <c r="C411" s="3"/>
      <c r="D411" s="3"/>
      <c r="E411" s="3"/>
      <c r="F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1:16" ht="13.2">
      <c r="A412" s="15"/>
      <c r="B412" s="3"/>
      <c r="C412" s="3"/>
      <c r="D412" s="3"/>
      <c r="E412" s="3"/>
      <c r="F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1:16" ht="13.2">
      <c r="A413" s="15"/>
      <c r="B413" s="3"/>
      <c r="C413" s="3"/>
      <c r="D413" s="3"/>
      <c r="E413" s="3"/>
      <c r="F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1:16" ht="13.2">
      <c r="A414" s="15"/>
      <c r="B414" s="3"/>
      <c r="C414" s="3"/>
      <c r="D414" s="3"/>
      <c r="E414" s="3"/>
      <c r="F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1:16" ht="13.2">
      <c r="A415" s="15"/>
      <c r="B415" s="3"/>
      <c r="C415" s="3"/>
      <c r="D415" s="3"/>
      <c r="E415" s="3"/>
      <c r="F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1:16" ht="13.2">
      <c r="A416" s="15"/>
      <c r="B416" s="3"/>
      <c r="C416" s="3"/>
      <c r="D416" s="3"/>
      <c r="E416" s="3"/>
      <c r="F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1:16" ht="13.2">
      <c r="A417" s="15"/>
      <c r="B417" s="3"/>
      <c r="C417" s="3"/>
      <c r="D417" s="3"/>
      <c r="E417" s="3"/>
      <c r="F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1:16" ht="13.2">
      <c r="A418" s="15"/>
      <c r="B418" s="3"/>
      <c r="C418" s="3"/>
      <c r="D418" s="3"/>
      <c r="E418" s="3"/>
      <c r="F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1:16" ht="13.2">
      <c r="A419" s="15"/>
      <c r="B419" s="3"/>
      <c r="C419" s="3"/>
      <c r="D419" s="3"/>
      <c r="E419" s="3"/>
      <c r="F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1:16" ht="13.2">
      <c r="A420" s="15"/>
      <c r="B420" s="3"/>
      <c r="C420" s="3"/>
      <c r="D420" s="3"/>
      <c r="E420" s="3"/>
      <c r="F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1:16" ht="13.2">
      <c r="A421" s="15"/>
      <c r="B421" s="3"/>
      <c r="C421" s="3"/>
      <c r="D421" s="3"/>
      <c r="E421" s="3"/>
      <c r="F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1:16" ht="13.2">
      <c r="A422" s="15"/>
      <c r="B422" s="3"/>
      <c r="C422" s="3"/>
      <c r="D422" s="3"/>
      <c r="E422" s="3"/>
      <c r="F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1:16" ht="13.2">
      <c r="A423" s="15"/>
      <c r="B423" s="3"/>
      <c r="C423" s="3"/>
      <c r="D423" s="3"/>
      <c r="E423" s="3"/>
      <c r="F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1:16" ht="13.2">
      <c r="A424" s="15"/>
      <c r="B424" s="3"/>
      <c r="C424" s="3"/>
      <c r="D424" s="3"/>
      <c r="E424" s="3"/>
      <c r="F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1:16" ht="13.2">
      <c r="A425" s="15"/>
      <c r="B425" s="3"/>
      <c r="C425" s="3"/>
      <c r="D425" s="3"/>
      <c r="E425" s="3"/>
      <c r="F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16" ht="13.2">
      <c r="A426" s="15"/>
      <c r="B426" s="3"/>
      <c r="C426" s="3"/>
      <c r="D426" s="3"/>
      <c r="E426" s="3"/>
      <c r="F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16" ht="13.2">
      <c r="A427" s="15"/>
      <c r="B427" s="3"/>
      <c r="C427" s="3"/>
      <c r="D427" s="3"/>
      <c r="E427" s="3"/>
      <c r="F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ht="13.2">
      <c r="A428" s="15"/>
      <c r="B428" s="3"/>
      <c r="C428" s="3"/>
      <c r="D428" s="3"/>
      <c r="E428" s="3"/>
      <c r="F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1:16" ht="13.2">
      <c r="A429" s="15"/>
      <c r="B429" s="3"/>
      <c r="C429" s="3"/>
      <c r="D429" s="3"/>
      <c r="E429" s="3"/>
      <c r="F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1:16" ht="13.2">
      <c r="A430" s="15"/>
      <c r="B430" s="3"/>
      <c r="C430" s="3"/>
      <c r="D430" s="3"/>
      <c r="E430" s="3"/>
      <c r="F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1:16" ht="13.2">
      <c r="A431" s="15"/>
      <c r="B431" s="3"/>
      <c r="C431" s="3"/>
      <c r="D431" s="3"/>
      <c r="E431" s="3"/>
      <c r="F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ht="13.2">
      <c r="A432" s="15"/>
      <c r="B432" s="3"/>
      <c r="C432" s="3"/>
      <c r="D432" s="3"/>
      <c r="E432" s="3"/>
      <c r="F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1:16" ht="13.2">
      <c r="A433" s="15"/>
      <c r="B433" s="3"/>
      <c r="C433" s="3"/>
      <c r="D433" s="3"/>
      <c r="E433" s="3"/>
      <c r="F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1:16" ht="13.2">
      <c r="A434" s="15"/>
      <c r="B434" s="3"/>
      <c r="C434" s="3"/>
      <c r="D434" s="3"/>
      <c r="E434" s="3"/>
      <c r="F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1:16" ht="13.2">
      <c r="A435" s="15"/>
      <c r="B435" s="3"/>
      <c r="C435" s="3"/>
      <c r="D435" s="3"/>
      <c r="E435" s="3"/>
      <c r="F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1:16" ht="13.2">
      <c r="A436" s="15"/>
      <c r="B436" s="3"/>
      <c r="C436" s="3"/>
      <c r="D436" s="3"/>
      <c r="E436" s="3"/>
      <c r="F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ht="13.2">
      <c r="A437" s="15"/>
      <c r="B437" s="3"/>
      <c r="C437" s="3"/>
      <c r="D437" s="3"/>
      <c r="E437" s="3"/>
      <c r="F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ht="13.2">
      <c r="A438" s="15"/>
      <c r="B438" s="3"/>
      <c r="C438" s="3"/>
      <c r="D438" s="3"/>
      <c r="E438" s="3"/>
      <c r="F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1:16" ht="13.2">
      <c r="A439" s="15"/>
      <c r="B439" s="3"/>
      <c r="C439" s="3"/>
      <c r="D439" s="3"/>
      <c r="E439" s="3"/>
      <c r="F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1:16" ht="13.2">
      <c r="A440" s="15"/>
      <c r="B440" s="3"/>
      <c r="C440" s="3"/>
      <c r="D440" s="3"/>
      <c r="E440" s="3"/>
      <c r="F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ht="13.2">
      <c r="A441" s="15"/>
      <c r="B441" s="3"/>
      <c r="C441" s="3"/>
      <c r="D441" s="3"/>
      <c r="E441" s="3"/>
      <c r="F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ht="13.2">
      <c r="A442" s="15"/>
      <c r="B442" s="3"/>
      <c r="C442" s="3"/>
      <c r="D442" s="3"/>
      <c r="E442" s="3"/>
      <c r="F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ht="13.2">
      <c r="A443" s="15"/>
      <c r="B443" s="3"/>
      <c r="C443" s="3"/>
      <c r="D443" s="3"/>
      <c r="E443" s="3"/>
      <c r="F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ht="13.2">
      <c r="A444" s="15"/>
      <c r="B444" s="3"/>
      <c r="C444" s="3"/>
      <c r="D444" s="3"/>
      <c r="E444" s="3"/>
      <c r="F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ht="13.2">
      <c r="A445" s="15"/>
      <c r="B445" s="3"/>
      <c r="C445" s="3"/>
      <c r="D445" s="3"/>
      <c r="E445" s="3"/>
      <c r="F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1:16" ht="13.2">
      <c r="A446" s="15"/>
      <c r="B446" s="3"/>
      <c r="C446" s="3"/>
      <c r="D446" s="3"/>
      <c r="E446" s="3"/>
      <c r="F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ht="13.2">
      <c r="A447" s="15"/>
      <c r="B447" s="3"/>
      <c r="C447" s="3"/>
      <c r="D447" s="3"/>
      <c r="E447" s="3"/>
      <c r="F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ht="13.2">
      <c r="A448" s="15"/>
      <c r="B448" s="3"/>
      <c r="C448" s="3"/>
      <c r="D448" s="3"/>
      <c r="E448" s="3"/>
      <c r="F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ht="13.2">
      <c r="A449" s="15"/>
      <c r="B449" s="3"/>
      <c r="C449" s="3"/>
      <c r="D449" s="3"/>
      <c r="E449" s="3"/>
      <c r="F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1:16" ht="13.2">
      <c r="A450" s="15"/>
      <c r="B450" s="3"/>
      <c r="C450" s="3"/>
      <c r="D450" s="3"/>
      <c r="E450" s="3"/>
      <c r="F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1:16" ht="13.2">
      <c r="A451" s="15"/>
      <c r="B451" s="3"/>
      <c r="C451" s="3"/>
      <c r="D451" s="3"/>
      <c r="E451" s="3"/>
      <c r="F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1:16" ht="13.2">
      <c r="A452" s="15"/>
      <c r="B452" s="3"/>
      <c r="C452" s="3"/>
      <c r="D452" s="3"/>
      <c r="E452" s="3"/>
      <c r="F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1:16" ht="13.2">
      <c r="A453" s="15"/>
      <c r="B453" s="3"/>
      <c r="C453" s="3"/>
      <c r="D453" s="3"/>
      <c r="E453" s="3"/>
      <c r="F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1:16" ht="13.2">
      <c r="A454" s="15"/>
      <c r="B454" s="3"/>
      <c r="C454" s="3"/>
      <c r="D454" s="3"/>
      <c r="E454" s="3"/>
      <c r="F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1:16" ht="13.2">
      <c r="A455" s="15"/>
      <c r="B455" s="3"/>
      <c r="C455" s="3"/>
      <c r="D455" s="3"/>
      <c r="E455" s="3"/>
      <c r="F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1:16" ht="13.2">
      <c r="A456" s="15"/>
      <c r="B456" s="3"/>
      <c r="C456" s="3"/>
      <c r="D456" s="3"/>
      <c r="E456" s="3"/>
      <c r="F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1:16" ht="13.2">
      <c r="A457" s="15"/>
      <c r="B457" s="3"/>
      <c r="C457" s="3"/>
      <c r="D457" s="3"/>
      <c r="E457" s="3"/>
      <c r="F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1:16" ht="13.2">
      <c r="A458" s="15"/>
      <c r="B458" s="3"/>
      <c r="C458" s="3"/>
      <c r="D458" s="3"/>
      <c r="E458" s="3"/>
      <c r="F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1:16" ht="13.2">
      <c r="A459" s="15"/>
      <c r="B459" s="3"/>
      <c r="C459" s="3"/>
      <c r="D459" s="3"/>
      <c r="E459" s="3"/>
      <c r="F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1:16" ht="13.2">
      <c r="A460" s="15"/>
      <c r="B460" s="3"/>
      <c r="C460" s="3"/>
      <c r="D460" s="3"/>
      <c r="E460" s="3"/>
      <c r="F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1:16" ht="13.2">
      <c r="A461" s="15"/>
      <c r="B461" s="3"/>
      <c r="C461" s="3"/>
      <c r="D461" s="3"/>
      <c r="E461" s="3"/>
      <c r="F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1:16" ht="13.2">
      <c r="A462" s="15"/>
      <c r="B462" s="3"/>
      <c r="C462" s="3"/>
      <c r="D462" s="3"/>
      <c r="E462" s="3"/>
      <c r="F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1:16" ht="13.2">
      <c r="A463" s="15"/>
      <c r="B463" s="3"/>
      <c r="C463" s="3"/>
      <c r="D463" s="3"/>
      <c r="E463" s="3"/>
      <c r="F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1:16" ht="13.2">
      <c r="A464" s="15"/>
      <c r="B464" s="3"/>
      <c r="C464" s="3"/>
      <c r="D464" s="3"/>
      <c r="E464" s="3"/>
      <c r="F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1:16" ht="13.2">
      <c r="A465" s="15"/>
      <c r="B465" s="3"/>
      <c r="C465" s="3"/>
      <c r="D465" s="3"/>
      <c r="E465" s="3"/>
      <c r="F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1:16" ht="13.2">
      <c r="A466" s="15"/>
      <c r="B466" s="3"/>
      <c r="C466" s="3"/>
      <c r="D466" s="3"/>
      <c r="E466" s="3"/>
      <c r="F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1:16" ht="13.2">
      <c r="A467" s="15"/>
      <c r="B467" s="3"/>
      <c r="C467" s="3"/>
      <c r="D467" s="3"/>
      <c r="E467" s="3"/>
      <c r="F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1:16" ht="13.2">
      <c r="A468" s="15"/>
      <c r="B468" s="3"/>
      <c r="C468" s="3"/>
      <c r="D468" s="3"/>
      <c r="E468" s="3"/>
      <c r="F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1:16" ht="13.2">
      <c r="A469" s="15"/>
      <c r="B469" s="3"/>
      <c r="C469" s="3"/>
      <c r="D469" s="3"/>
      <c r="E469" s="3"/>
      <c r="F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1:16" ht="13.2">
      <c r="A470" s="15"/>
      <c r="B470" s="3"/>
      <c r="C470" s="3"/>
      <c r="D470" s="3"/>
      <c r="E470" s="3"/>
      <c r="F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1:16" ht="13.2">
      <c r="A471" s="15"/>
      <c r="B471" s="3"/>
      <c r="C471" s="3"/>
      <c r="D471" s="3"/>
      <c r="E471" s="3"/>
      <c r="F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1:16" ht="13.2">
      <c r="A472" s="15"/>
      <c r="B472" s="3"/>
      <c r="C472" s="3"/>
      <c r="D472" s="3"/>
      <c r="E472" s="3"/>
      <c r="F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1:16" ht="13.2">
      <c r="A473" s="15"/>
      <c r="B473" s="3"/>
      <c r="C473" s="3"/>
      <c r="D473" s="3"/>
      <c r="E473" s="3"/>
      <c r="F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1:16" ht="13.2">
      <c r="A474" s="15"/>
      <c r="B474" s="3"/>
      <c r="C474" s="3"/>
      <c r="D474" s="3"/>
      <c r="E474" s="3"/>
      <c r="F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1:16" ht="13.2">
      <c r="A475" s="15"/>
      <c r="B475" s="3"/>
      <c r="C475" s="3"/>
      <c r="D475" s="3"/>
      <c r="E475" s="3"/>
      <c r="F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1:16" ht="13.2">
      <c r="A476" s="15"/>
      <c r="B476" s="3"/>
      <c r="C476" s="3"/>
      <c r="D476" s="3"/>
      <c r="E476" s="3"/>
      <c r="F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1:16" ht="13.2">
      <c r="A477" s="15"/>
      <c r="B477" s="3"/>
      <c r="C477" s="3"/>
      <c r="D477" s="3"/>
      <c r="E477" s="3"/>
      <c r="F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1:16" ht="13.2">
      <c r="A478" s="15"/>
      <c r="B478" s="3"/>
      <c r="C478" s="3"/>
      <c r="D478" s="3"/>
      <c r="E478" s="3"/>
      <c r="F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16" ht="13.2">
      <c r="A479" s="15"/>
      <c r="B479" s="3"/>
      <c r="C479" s="3"/>
      <c r="D479" s="3"/>
      <c r="E479" s="3"/>
      <c r="F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16" ht="13.2">
      <c r="A480" s="15"/>
      <c r="B480" s="3"/>
      <c r="C480" s="3"/>
      <c r="D480" s="3"/>
      <c r="E480" s="3"/>
      <c r="F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ht="13.2">
      <c r="A481" s="15"/>
      <c r="B481" s="3"/>
      <c r="C481" s="3"/>
      <c r="D481" s="3"/>
      <c r="E481" s="3"/>
      <c r="F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13.2">
      <c r="A482" s="15"/>
      <c r="B482" s="3"/>
      <c r="C482" s="3"/>
      <c r="D482" s="3"/>
      <c r="E482" s="3"/>
      <c r="F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ht="13.2">
      <c r="A483" s="15"/>
      <c r="B483" s="3"/>
      <c r="C483" s="3"/>
      <c r="D483" s="3"/>
      <c r="E483" s="3"/>
      <c r="F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ht="13.2">
      <c r="A484" s="15"/>
      <c r="B484" s="3"/>
      <c r="C484" s="3"/>
      <c r="D484" s="3"/>
      <c r="E484" s="3"/>
      <c r="F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ht="13.2">
      <c r="A485" s="15"/>
      <c r="B485" s="3"/>
      <c r="C485" s="3"/>
      <c r="D485" s="3"/>
      <c r="E485" s="3"/>
      <c r="F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ht="13.2">
      <c r="A486" s="15"/>
      <c r="B486" s="3"/>
      <c r="C486" s="3"/>
      <c r="D486" s="3"/>
      <c r="E486" s="3"/>
      <c r="F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ht="13.2">
      <c r="A487" s="15"/>
      <c r="B487" s="3"/>
      <c r="C487" s="3"/>
      <c r="D487" s="3"/>
      <c r="E487" s="3"/>
      <c r="F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ht="13.2">
      <c r="A488" s="15"/>
      <c r="B488" s="3"/>
      <c r="C488" s="3"/>
      <c r="D488" s="3"/>
      <c r="E488" s="3"/>
      <c r="F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ht="13.2">
      <c r="A489" s="15"/>
      <c r="B489" s="3"/>
      <c r="C489" s="3"/>
      <c r="D489" s="3"/>
      <c r="E489" s="3"/>
      <c r="F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ht="13.2">
      <c r="A490" s="15"/>
      <c r="B490" s="3"/>
      <c r="C490" s="3"/>
      <c r="D490" s="3"/>
      <c r="E490" s="3"/>
      <c r="F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ht="13.2">
      <c r="A491" s="15"/>
      <c r="B491" s="3"/>
      <c r="C491" s="3"/>
      <c r="D491" s="3"/>
      <c r="E491" s="3"/>
      <c r="F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ht="13.2">
      <c r="A492" s="15"/>
      <c r="B492" s="3"/>
      <c r="C492" s="3"/>
      <c r="D492" s="3"/>
      <c r="E492" s="3"/>
      <c r="F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ht="13.2">
      <c r="A493" s="15"/>
      <c r="B493" s="3"/>
      <c r="C493" s="3"/>
      <c r="D493" s="3"/>
      <c r="E493" s="3"/>
      <c r="F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ht="13.2">
      <c r="A494" s="15"/>
      <c r="B494" s="3"/>
      <c r="C494" s="3"/>
      <c r="D494" s="3"/>
      <c r="E494" s="3"/>
      <c r="F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ht="13.2">
      <c r="A495" s="15"/>
      <c r="B495" s="3"/>
      <c r="C495" s="3"/>
      <c r="D495" s="3"/>
      <c r="E495" s="3"/>
      <c r="F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ht="13.2">
      <c r="A496" s="15"/>
      <c r="B496" s="3"/>
      <c r="C496" s="3"/>
      <c r="D496" s="3"/>
      <c r="E496" s="3"/>
      <c r="F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ht="13.2">
      <c r="A497" s="15"/>
      <c r="B497" s="3"/>
      <c r="C497" s="3"/>
      <c r="D497" s="3"/>
      <c r="E497" s="3"/>
      <c r="F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13.2">
      <c r="A498" s="15"/>
      <c r="B498" s="3"/>
      <c r="C498" s="3"/>
      <c r="D498" s="3"/>
      <c r="E498" s="3"/>
      <c r="F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ht="13.2">
      <c r="A499" s="15"/>
      <c r="B499" s="3"/>
      <c r="C499" s="3"/>
      <c r="D499" s="3"/>
      <c r="E499" s="3"/>
      <c r="F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ht="13.2">
      <c r="A500" s="15"/>
      <c r="B500" s="3"/>
      <c r="C500" s="3"/>
      <c r="D500" s="3"/>
      <c r="E500" s="3"/>
      <c r="F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13.2">
      <c r="A501" s="15"/>
      <c r="B501" s="3"/>
      <c r="C501" s="3"/>
      <c r="D501" s="3"/>
      <c r="E501" s="3"/>
      <c r="F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ht="13.2">
      <c r="A502" s="15"/>
      <c r="B502" s="3"/>
      <c r="C502" s="3"/>
      <c r="D502" s="3"/>
      <c r="E502" s="3"/>
      <c r="F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ht="13.2">
      <c r="A503" s="15"/>
      <c r="B503" s="3"/>
      <c r="C503" s="3"/>
      <c r="D503" s="3"/>
      <c r="E503" s="3"/>
      <c r="F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ht="13.2">
      <c r="A504" s="15"/>
      <c r="B504" s="3"/>
      <c r="C504" s="3"/>
      <c r="D504" s="3"/>
      <c r="E504" s="3"/>
      <c r="F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ht="13.2">
      <c r="A505" s="15"/>
      <c r="B505" s="3"/>
      <c r="C505" s="3"/>
      <c r="D505" s="3"/>
      <c r="E505" s="3"/>
      <c r="F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ht="13.2">
      <c r="A506" s="15"/>
      <c r="B506" s="3"/>
      <c r="C506" s="3"/>
      <c r="D506" s="3"/>
      <c r="E506" s="3"/>
      <c r="F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ht="13.2">
      <c r="A507" s="15"/>
      <c r="B507" s="3"/>
      <c r="C507" s="3"/>
      <c r="D507" s="3"/>
      <c r="E507" s="3"/>
      <c r="F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ht="13.2">
      <c r="A508" s="15"/>
      <c r="B508" s="3"/>
      <c r="C508" s="3"/>
      <c r="D508" s="3"/>
      <c r="E508" s="3"/>
      <c r="F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ht="13.2">
      <c r="A509" s="15"/>
      <c r="B509" s="3"/>
      <c r="C509" s="3"/>
      <c r="D509" s="3"/>
      <c r="E509" s="3"/>
      <c r="F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ht="13.2">
      <c r="A510" s="15"/>
      <c r="B510" s="3"/>
      <c r="C510" s="3"/>
      <c r="D510" s="3"/>
      <c r="E510" s="3"/>
      <c r="F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ht="13.2">
      <c r="A511" s="15"/>
      <c r="B511" s="3"/>
      <c r="C511" s="3"/>
      <c r="D511" s="3"/>
      <c r="E511" s="3"/>
      <c r="F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ht="13.2">
      <c r="A512" s="15"/>
      <c r="B512" s="3"/>
      <c r="C512" s="3"/>
      <c r="D512" s="3"/>
      <c r="E512" s="3"/>
      <c r="F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ht="13.2">
      <c r="A513" s="15"/>
      <c r="B513" s="3"/>
      <c r="C513" s="3"/>
      <c r="D513" s="3"/>
      <c r="E513" s="3"/>
      <c r="F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ht="13.2">
      <c r="A514" s="15"/>
      <c r="B514" s="3"/>
      <c r="C514" s="3"/>
      <c r="D514" s="3"/>
      <c r="E514" s="3"/>
      <c r="F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ht="13.2">
      <c r="A515" s="15"/>
      <c r="B515" s="3"/>
      <c r="C515" s="3"/>
      <c r="D515" s="3"/>
      <c r="E515" s="3"/>
      <c r="F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ht="13.2">
      <c r="A516" s="15"/>
      <c r="B516" s="3"/>
      <c r="C516" s="3"/>
      <c r="D516" s="3"/>
      <c r="E516" s="3"/>
      <c r="F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ht="13.2">
      <c r="A517" s="15"/>
      <c r="B517" s="3"/>
      <c r="C517" s="3"/>
      <c r="D517" s="3"/>
      <c r="E517" s="3"/>
      <c r="F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ht="13.2">
      <c r="A518" s="15"/>
      <c r="B518" s="3"/>
      <c r="C518" s="3"/>
      <c r="D518" s="3"/>
      <c r="E518" s="3"/>
      <c r="F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ht="13.2">
      <c r="A519" s="15"/>
      <c r="B519" s="3"/>
      <c r="C519" s="3"/>
      <c r="D519" s="3"/>
      <c r="E519" s="3"/>
      <c r="F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ht="13.2">
      <c r="A520" s="15"/>
      <c r="B520" s="3"/>
      <c r="C520" s="3"/>
      <c r="D520" s="3"/>
      <c r="E520" s="3"/>
      <c r="F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ht="13.2">
      <c r="A521" s="15"/>
      <c r="B521" s="3"/>
      <c r="C521" s="3"/>
      <c r="D521" s="3"/>
      <c r="E521" s="3"/>
      <c r="F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ht="13.2">
      <c r="A522" s="15"/>
      <c r="B522" s="3"/>
      <c r="C522" s="3"/>
      <c r="D522" s="3"/>
      <c r="E522" s="3"/>
      <c r="F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ht="13.2">
      <c r="A523" s="15"/>
      <c r="B523" s="3"/>
      <c r="C523" s="3"/>
      <c r="D523" s="3"/>
      <c r="E523" s="3"/>
      <c r="F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ht="13.2">
      <c r="A524" s="15"/>
      <c r="B524" s="3"/>
      <c r="C524" s="3"/>
      <c r="D524" s="3"/>
      <c r="E524" s="3"/>
      <c r="F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ht="13.2">
      <c r="A525" s="15"/>
      <c r="B525" s="3"/>
      <c r="C525" s="3"/>
      <c r="D525" s="3"/>
      <c r="E525" s="3"/>
      <c r="F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ht="13.2">
      <c r="A526" s="15"/>
      <c r="B526" s="3"/>
      <c r="C526" s="3"/>
      <c r="D526" s="3"/>
      <c r="E526" s="3"/>
      <c r="F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ht="13.2">
      <c r="A527" s="15"/>
      <c r="B527" s="3"/>
      <c r="C527" s="3"/>
      <c r="D527" s="3"/>
      <c r="E527" s="3"/>
      <c r="F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ht="13.2">
      <c r="A528" s="15"/>
      <c r="B528" s="3"/>
      <c r="C528" s="3"/>
      <c r="D528" s="3"/>
      <c r="E528" s="3"/>
      <c r="F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ht="13.2">
      <c r="A529" s="15"/>
      <c r="B529" s="3"/>
      <c r="C529" s="3"/>
      <c r="D529" s="3"/>
      <c r="E529" s="3"/>
      <c r="F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ht="13.2">
      <c r="A530" s="15"/>
      <c r="B530" s="3"/>
      <c r="C530" s="3"/>
      <c r="D530" s="3"/>
      <c r="E530" s="3"/>
      <c r="F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ht="13.2">
      <c r="A531" s="15"/>
      <c r="B531" s="3"/>
      <c r="C531" s="3"/>
      <c r="D531" s="3"/>
      <c r="E531" s="3"/>
      <c r="F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ht="13.2">
      <c r="A532" s="15"/>
      <c r="B532" s="3"/>
      <c r="C532" s="3"/>
      <c r="D532" s="3"/>
      <c r="E532" s="3"/>
      <c r="F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ht="13.2">
      <c r="A533" s="15"/>
      <c r="B533" s="3"/>
      <c r="C533" s="3"/>
      <c r="D533" s="3"/>
      <c r="E533" s="3"/>
      <c r="F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ht="13.2">
      <c r="A534" s="15"/>
      <c r="B534" s="3"/>
      <c r="C534" s="3"/>
      <c r="D534" s="3"/>
      <c r="E534" s="3"/>
      <c r="F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ht="13.2">
      <c r="A535" s="15"/>
      <c r="B535" s="3"/>
      <c r="C535" s="3"/>
      <c r="D535" s="3"/>
      <c r="E535" s="3"/>
      <c r="F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ht="13.2">
      <c r="A536" s="15"/>
      <c r="B536" s="3"/>
      <c r="C536" s="3"/>
      <c r="D536" s="3"/>
      <c r="E536" s="3"/>
      <c r="F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ht="13.2">
      <c r="A537" s="15"/>
      <c r="B537" s="3"/>
      <c r="C537" s="3"/>
      <c r="D537" s="3"/>
      <c r="E537" s="3"/>
      <c r="F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ht="13.2">
      <c r="A538" s="15"/>
      <c r="B538" s="3"/>
      <c r="C538" s="3"/>
      <c r="D538" s="3"/>
      <c r="E538" s="3"/>
      <c r="F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ht="13.2">
      <c r="A539" s="15"/>
      <c r="B539" s="3"/>
      <c r="C539" s="3"/>
      <c r="D539" s="3"/>
      <c r="E539" s="3"/>
      <c r="F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ht="13.2">
      <c r="A540" s="15"/>
      <c r="B540" s="3"/>
      <c r="C540" s="3"/>
      <c r="D540" s="3"/>
      <c r="E540" s="3"/>
      <c r="F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ht="13.2">
      <c r="A541" s="15"/>
      <c r="B541" s="3"/>
      <c r="C541" s="3"/>
      <c r="D541" s="3"/>
      <c r="E541" s="3"/>
      <c r="F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ht="13.2">
      <c r="A542" s="15"/>
      <c r="B542" s="3"/>
      <c r="C542" s="3"/>
      <c r="D542" s="3"/>
      <c r="E542" s="3"/>
      <c r="F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ht="13.2">
      <c r="A543" s="15"/>
      <c r="B543" s="3"/>
      <c r="C543" s="3"/>
      <c r="D543" s="3"/>
      <c r="E543" s="3"/>
      <c r="F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ht="13.2">
      <c r="A544" s="15"/>
      <c r="B544" s="3"/>
      <c r="C544" s="3"/>
      <c r="D544" s="3"/>
      <c r="E544" s="3"/>
      <c r="F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ht="13.2">
      <c r="A545" s="15"/>
      <c r="B545" s="3"/>
      <c r="C545" s="3"/>
      <c r="D545" s="3"/>
      <c r="E545" s="3"/>
      <c r="F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ht="13.2">
      <c r="A546" s="15"/>
      <c r="B546" s="3"/>
      <c r="C546" s="3"/>
      <c r="D546" s="3"/>
      <c r="E546" s="3"/>
      <c r="F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ht="13.2">
      <c r="A547" s="15"/>
      <c r="B547" s="3"/>
      <c r="C547" s="3"/>
      <c r="D547" s="3"/>
      <c r="E547" s="3"/>
      <c r="F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ht="13.2">
      <c r="A548" s="15"/>
      <c r="B548" s="3"/>
      <c r="C548" s="3"/>
      <c r="D548" s="3"/>
      <c r="E548" s="3"/>
      <c r="F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ht="13.2">
      <c r="A549" s="15"/>
      <c r="B549" s="3"/>
      <c r="C549" s="3"/>
      <c r="D549" s="3"/>
      <c r="E549" s="3"/>
      <c r="F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ht="13.2">
      <c r="A550" s="15"/>
      <c r="B550" s="3"/>
      <c r="C550" s="3"/>
      <c r="D550" s="3"/>
      <c r="E550" s="3"/>
      <c r="F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ht="13.2">
      <c r="A551" s="15"/>
      <c r="B551" s="3"/>
      <c r="C551" s="3"/>
      <c r="D551" s="3"/>
      <c r="E551" s="3"/>
      <c r="F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ht="13.2">
      <c r="A552" s="15"/>
      <c r="B552" s="3"/>
      <c r="C552" s="3"/>
      <c r="D552" s="3"/>
      <c r="E552" s="3"/>
      <c r="F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ht="13.2">
      <c r="A553" s="15"/>
      <c r="B553" s="3"/>
      <c r="C553" s="3"/>
      <c r="D553" s="3"/>
      <c r="E553" s="3"/>
      <c r="F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ht="13.2">
      <c r="A554" s="15"/>
      <c r="B554" s="3"/>
      <c r="C554" s="3"/>
      <c r="D554" s="3"/>
      <c r="E554" s="3"/>
      <c r="F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ht="13.2">
      <c r="A555" s="15"/>
      <c r="B555" s="3"/>
      <c r="C555" s="3"/>
      <c r="D555" s="3"/>
      <c r="E555" s="3"/>
      <c r="F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ht="13.2">
      <c r="A556" s="15"/>
      <c r="B556" s="3"/>
      <c r="C556" s="3"/>
      <c r="D556" s="3"/>
      <c r="E556" s="3"/>
      <c r="F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ht="13.2">
      <c r="A557" s="15"/>
      <c r="B557" s="3"/>
      <c r="C557" s="3"/>
      <c r="D557" s="3"/>
      <c r="E557" s="3"/>
      <c r="F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ht="13.2">
      <c r="A558" s="15"/>
      <c r="B558" s="3"/>
      <c r="C558" s="3"/>
      <c r="D558" s="3"/>
      <c r="E558" s="3"/>
      <c r="F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13.2">
      <c r="A559" s="15"/>
      <c r="B559" s="3"/>
      <c r="C559" s="3"/>
      <c r="D559" s="3"/>
      <c r="E559" s="3"/>
      <c r="F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13.2">
      <c r="A560" s="15"/>
      <c r="B560" s="3"/>
      <c r="C560" s="3"/>
      <c r="D560" s="3"/>
      <c r="E560" s="3"/>
      <c r="F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ht="13.2">
      <c r="A561" s="15"/>
      <c r="B561" s="3"/>
      <c r="C561" s="3"/>
      <c r="D561" s="3"/>
      <c r="E561" s="3"/>
      <c r="F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ht="13.2">
      <c r="A562" s="15"/>
      <c r="B562" s="3"/>
      <c r="C562" s="3"/>
      <c r="D562" s="3"/>
      <c r="E562" s="3"/>
      <c r="F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ht="13.2">
      <c r="A563" s="15"/>
      <c r="B563" s="3"/>
      <c r="C563" s="3"/>
      <c r="D563" s="3"/>
      <c r="E563" s="3"/>
      <c r="F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ht="13.2">
      <c r="A564" s="15"/>
      <c r="B564" s="3"/>
      <c r="C564" s="3"/>
      <c r="D564" s="3"/>
      <c r="E564" s="3"/>
      <c r="F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ht="13.2">
      <c r="A565" s="15"/>
      <c r="B565" s="3"/>
      <c r="C565" s="3"/>
      <c r="D565" s="3"/>
      <c r="E565" s="3"/>
      <c r="F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ht="13.2">
      <c r="A566" s="15"/>
      <c r="B566" s="3"/>
      <c r="C566" s="3"/>
      <c r="D566" s="3"/>
      <c r="E566" s="3"/>
      <c r="F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ht="13.2">
      <c r="A567" s="15"/>
      <c r="B567" s="3"/>
      <c r="C567" s="3"/>
      <c r="D567" s="3"/>
      <c r="E567" s="3"/>
      <c r="F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ht="13.2">
      <c r="A568" s="15"/>
      <c r="B568" s="3"/>
      <c r="C568" s="3"/>
      <c r="D568" s="3"/>
      <c r="E568" s="3"/>
      <c r="F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ht="13.2">
      <c r="A569" s="15"/>
      <c r="B569" s="3"/>
      <c r="C569" s="3"/>
      <c r="D569" s="3"/>
      <c r="E569" s="3"/>
      <c r="F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ht="13.2">
      <c r="A570" s="15"/>
      <c r="B570" s="3"/>
      <c r="C570" s="3"/>
      <c r="D570" s="3"/>
      <c r="E570" s="3"/>
      <c r="F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ht="13.2">
      <c r="A571" s="15"/>
      <c r="B571" s="3"/>
      <c r="C571" s="3"/>
      <c r="D571" s="3"/>
      <c r="E571" s="3"/>
      <c r="F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ht="13.2">
      <c r="A572" s="15"/>
      <c r="B572" s="3"/>
      <c r="C572" s="3"/>
      <c r="D572" s="3"/>
      <c r="E572" s="3"/>
      <c r="F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ht="13.2">
      <c r="A573" s="15"/>
      <c r="B573" s="3"/>
      <c r="C573" s="3"/>
      <c r="D573" s="3"/>
      <c r="E573" s="3"/>
      <c r="F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ht="13.2">
      <c r="A574" s="15"/>
      <c r="B574" s="3"/>
      <c r="C574" s="3"/>
      <c r="D574" s="3"/>
      <c r="E574" s="3"/>
      <c r="F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ht="13.2">
      <c r="A575" s="15"/>
      <c r="B575" s="3"/>
      <c r="C575" s="3"/>
      <c r="D575" s="3"/>
      <c r="E575" s="3"/>
      <c r="F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ht="13.2">
      <c r="A576" s="15"/>
      <c r="B576" s="3"/>
      <c r="C576" s="3"/>
      <c r="D576" s="3"/>
      <c r="E576" s="3"/>
      <c r="F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ht="13.2">
      <c r="A577" s="15"/>
      <c r="B577" s="3"/>
      <c r="C577" s="3"/>
      <c r="D577" s="3"/>
      <c r="E577" s="3"/>
      <c r="F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13.2">
      <c r="A578" s="15"/>
      <c r="B578" s="3"/>
      <c r="C578" s="3"/>
      <c r="D578" s="3"/>
      <c r="E578" s="3"/>
      <c r="F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ht="13.2">
      <c r="A579" s="15"/>
      <c r="B579" s="3"/>
      <c r="C579" s="3"/>
      <c r="D579" s="3"/>
      <c r="E579" s="3"/>
      <c r="F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ht="13.2">
      <c r="A580" s="15"/>
      <c r="B580" s="3"/>
      <c r="C580" s="3"/>
      <c r="D580" s="3"/>
      <c r="E580" s="3"/>
      <c r="F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ht="13.2">
      <c r="A581" s="15"/>
      <c r="B581" s="3"/>
      <c r="C581" s="3"/>
      <c r="D581" s="3"/>
      <c r="E581" s="3"/>
      <c r="F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ht="13.2">
      <c r="A582" s="15"/>
      <c r="B582" s="3"/>
      <c r="C582" s="3"/>
      <c r="D582" s="3"/>
      <c r="E582" s="3"/>
      <c r="F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ht="13.2">
      <c r="A583" s="15"/>
      <c r="B583" s="3"/>
      <c r="C583" s="3"/>
      <c r="D583" s="3"/>
      <c r="E583" s="3"/>
      <c r="F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ht="13.2">
      <c r="A584" s="15"/>
      <c r="B584" s="3"/>
      <c r="C584" s="3"/>
      <c r="D584" s="3"/>
      <c r="E584" s="3"/>
      <c r="F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ht="13.2">
      <c r="A585" s="15"/>
      <c r="B585" s="3"/>
      <c r="C585" s="3"/>
      <c r="D585" s="3"/>
      <c r="E585" s="3"/>
      <c r="F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13.2">
      <c r="A586" s="15"/>
      <c r="B586" s="3"/>
      <c r="C586" s="3"/>
      <c r="D586" s="3"/>
      <c r="E586" s="3"/>
      <c r="F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ht="13.2">
      <c r="A587" s="15"/>
      <c r="B587" s="3"/>
      <c r="C587" s="3"/>
      <c r="D587" s="3"/>
      <c r="E587" s="3"/>
      <c r="F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ht="13.2">
      <c r="A588" s="15"/>
      <c r="B588" s="3"/>
      <c r="C588" s="3"/>
      <c r="D588" s="3"/>
      <c r="E588" s="3"/>
      <c r="F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ht="13.2">
      <c r="A589" s="15"/>
      <c r="B589" s="3"/>
      <c r="C589" s="3"/>
      <c r="D589" s="3"/>
      <c r="E589" s="3"/>
      <c r="F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ht="13.2">
      <c r="A590" s="15"/>
      <c r="B590" s="3"/>
      <c r="C590" s="3"/>
      <c r="D590" s="3"/>
      <c r="E590" s="3"/>
      <c r="F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ht="13.2">
      <c r="A591" s="15"/>
      <c r="B591" s="3"/>
      <c r="C591" s="3"/>
      <c r="D591" s="3"/>
      <c r="E591" s="3"/>
      <c r="F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ht="13.2">
      <c r="A592" s="15"/>
      <c r="B592" s="3"/>
      <c r="C592" s="3"/>
      <c r="D592" s="3"/>
      <c r="E592" s="3"/>
      <c r="F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ht="13.2">
      <c r="A593" s="15"/>
      <c r="B593" s="3"/>
      <c r="C593" s="3"/>
      <c r="D593" s="3"/>
      <c r="E593" s="3"/>
      <c r="F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13.2">
      <c r="A594" s="15"/>
      <c r="B594" s="3"/>
      <c r="C594" s="3"/>
      <c r="D594" s="3"/>
      <c r="E594" s="3"/>
      <c r="F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ht="13.2">
      <c r="A595" s="15"/>
      <c r="B595" s="3"/>
      <c r="C595" s="3"/>
      <c r="D595" s="3"/>
      <c r="E595" s="3"/>
      <c r="F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ht="13.2">
      <c r="A596" s="15"/>
      <c r="B596" s="3"/>
      <c r="C596" s="3"/>
      <c r="D596" s="3"/>
      <c r="E596" s="3"/>
      <c r="F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ht="13.2">
      <c r="A597" s="15"/>
      <c r="B597" s="3"/>
      <c r="C597" s="3"/>
      <c r="D597" s="3"/>
      <c r="E597" s="3"/>
      <c r="F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ht="13.2">
      <c r="A598" s="15"/>
      <c r="B598" s="3"/>
      <c r="C598" s="3"/>
      <c r="D598" s="3"/>
      <c r="E598" s="3"/>
      <c r="F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ht="13.2">
      <c r="A599" s="15"/>
      <c r="B599" s="3"/>
      <c r="C599" s="3"/>
      <c r="D599" s="3"/>
      <c r="E599" s="3"/>
      <c r="F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ht="13.2">
      <c r="A600" s="15"/>
      <c r="B600" s="3"/>
      <c r="C600" s="3"/>
      <c r="D600" s="3"/>
      <c r="E600" s="3"/>
      <c r="F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ht="13.2">
      <c r="A601" s="15"/>
      <c r="B601" s="3"/>
      <c r="C601" s="3"/>
      <c r="D601" s="3"/>
      <c r="E601" s="3"/>
      <c r="F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ht="13.2">
      <c r="A602" s="15"/>
      <c r="B602" s="3"/>
      <c r="C602" s="3"/>
      <c r="D602" s="3"/>
      <c r="E602" s="3"/>
      <c r="F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ht="13.2">
      <c r="A603" s="15"/>
      <c r="B603" s="3"/>
      <c r="C603" s="3"/>
      <c r="D603" s="3"/>
      <c r="E603" s="3"/>
      <c r="F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ht="13.2">
      <c r="A604" s="15"/>
      <c r="B604" s="3"/>
      <c r="C604" s="3"/>
      <c r="D604" s="3"/>
      <c r="E604" s="3"/>
      <c r="F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ht="13.2">
      <c r="A605" s="15"/>
      <c r="B605" s="3"/>
      <c r="C605" s="3"/>
      <c r="D605" s="3"/>
      <c r="E605" s="3"/>
      <c r="F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ht="13.2">
      <c r="A606" s="15"/>
      <c r="B606" s="3"/>
      <c r="C606" s="3"/>
      <c r="D606" s="3"/>
      <c r="E606" s="3"/>
      <c r="F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ht="13.2">
      <c r="A607" s="15"/>
      <c r="B607" s="3"/>
      <c r="C607" s="3"/>
      <c r="D607" s="3"/>
      <c r="E607" s="3"/>
      <c r="F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ht="13.2">
      <c r="A608" s="15"/>
      <c r="B608" s="3"/>
      <c r="C608" s="3"/>
      <c r="D608" s="3"/>
      <c r="E608" s="3"/>
      <c r="F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ht="13.2">
      <c r="A609" s="15"/>
      <c r="B609" s="3"/>
      <c r="C609" s="3"/>
      <c r="D609" s="3"/>
      <c r="E609" s="3"/>
      <c r="F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13.2">
      <c r="A610" s="15"/>
      <c r="B610" s="3"/>
      <c r="C610" s="3"/>
      <c r="D610" s="3"/>
      <c r="E610" s="3"/>
      <c r="F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ht="13.2">
      <c r="A611" s="15"/>
      <c r="B611" s="3"/>
      <c r="C611" s="3"/>
      <c r="D611" s="3"/>
      <c r="E611" s="3"/>
      <c r="F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ht="13.2">
      <c r="A612" s="15"/>
      <c r="B612" s="3"/>
      <c r="C612" s="3"/>
      <c r="D612" s="3"/>
      <c r="E612" s="3"/>
      <c r="F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ht="13.2">
      <c r="A613" s="15"/>
      <c r="B613" s="3"/>
      <c r="C613" s="3"/>
      <c r="D613" s="3"/>
      <c r="E613" s="3"/>
      <c r="F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ht="13.2">
      <c r="A614" s="15"/>
      <c r="B614" s="3"/>
      <c r="C614" s="3"/>
      <c r="D614" s="3"/>
      <c r="E614" s="3"/>
      <c r="F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ht="13.2">
      <c r="A615" s="15"/>
      <c r="B615" s="3"/>
      <c r="C615" s="3"/>
      <c r="D615" s="3"/>
      <c r="E615" s="3"/>
      <c r="F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13.2">
      <c r="A616" s="15"/>
      <c r="B616" s="3"/>
      <c r="C616" s="3"/>
      <c r="D616" s="3"/>
      <c r="E616" s="3"/>
      <c r="F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ht="13.2">
      <c r="A617" s="15"/>
      <c r="B617" s="3"/>
      <c r="C617" s="3"/>
      <c r="D617" s="3"/>
      <c r="E617" s="3"/>
      <c r="F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ht="13.2">
      <c r="A618" s="15"/>
      <c r="B618" s="3"/>
      <c r="C618" s="3"/>
      <c r="D618" s="3"/>
      <c r="E618" s="3"/>
      <c r="F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ht="13.2">
      <c r="A619" s="15"/>
      <c r="B619" s="3"/>
      <c r="C619" s="3"/>
      <c r="D619" s="3"/>
      <c r="E619" s="3"/>
      <c r="F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ht="13.2">
      <c r="A620" s="15"/>
      <c r="B620" s="3"/>
      <c r="C620" s="3"/>
      <c r="D620" s="3"/>
      <c r="E620" s="3"/>
      <c r="F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ht="13.2">
      <c r="A621" s="15"/>
      <c r="B621" s="3"/>
      <c r="C621" s="3"/>
      <c r="D621" s="3"/>
      <c r="E621" s="3"/>
      <c r="F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ht="13.2">
      <c r="A622" s="15"/>
      <c r="B622" s="3"/>
      <c r="C622" s="3"/>
      <c r="D622" s="3"/>
      <c r="E622" s="3"/>
      <c r="F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ht="13.2">
      <c r="A623" s="15"/>
      <c r="B623" s="3"/>
      <c r="C623" s="3"/>
      <c r="D623" s="3"/>
      <c r="E623" s="3"/>
      <c r="F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ht="13.2">
      <c r="A624" s="15"/>
      <c r="B624" s="3"/>
      <c r="C624" s="3"/>
      <c r="D624" s="3"/>
      <c r="E624" s="3"/>
      <c r="F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ht="13.2">
      <c r="A625" s="15"/>
      <c r="B625" s="3"/>
      <c r="C625" s="3"/>
      <c r="D625" s="3"/>
      <c r="E625" s="3"/>
      <c r="F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ht="13.2">
      <c r="A626" s="15"/>
      <c r="B626" s="3"/>
      <c r="C626" s="3"/>
      <c r="D626" s="3"/>
      <c r="E626" s="3"/>
      <c r="F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ht="13.2">
      <c r="A627" s="15"/>
      <c r="B627" s="3"/>
      <c r="C627" s="3"/>
      <c r="D627" s="3"/>
      <c r="E627" s="3"/>
      <c r="F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ht="13.2">
      <c r="A628" s="15"/>
      <c r="B628" s="3"/>
      <c r="C628" s="3"/>
      <c r="D628" s="3"/>
      <c r="E628" s="3"/>
      <c r="F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ht="13.2">
      <c r="A629" s="15"/>
      <c r="B629" s="3"/>
      <c r="C629" s="3"/>
      <c r="D629" s="3"/>
      <c r="E629" s="3"/>
      <c r="F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ht="13.2">
      <c r="A630" s="15"/>
      <c r="B630" s="3"/>
      <c r="C630" s="3"/>
      <c r="D630" s="3"/>
      <c r="E630" s="3"/>
      <c r="F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ht="13.2">
      <c r="A631" s="15"/>
      <c r="B631" s="3"/>
      <c r="C631" s="3"/>
      <c r="D631" s="3"/>
      <c r="E631" s="3"/>
      <c r="F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ht="13.2">
      <c r="A632" s="15"/>
      <c r="B632" s="3"/>
      <c r="C632" s="3"/>
      <c r="D632" s="3"/>
      <c r="E632" s="3"/>
      <c r="F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ht="13.2">
      <c r="A633" s="15"/>
      <c r="B633" s="3"/>
      <c r="C633" s="3"/>
      <c r="D633" s="3"/>
      <c r="E633" s="3"/>
      <c r="F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ht="13.2">
      <c r="A634" s="15"/>
      <c r="B634" s="3"/>
      <c r="C634" s="3"/>
      <c r="D634" s="3"/>
      <c r="E634" s="3"/>
      <c r="F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ht="13.2">
      <c r="A635" s="15"/>
      <c r="B635" s="3"/>
      <c r="C635" s="3"/>
      <c r="D635" s="3"/>
      <c r="E635" s="3"/>
      <c r="F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ht="13.2">
      <c r="A636" s="15"/>
      <c r="B636" s="3"/>
      <c r="C636" s="3"/>
      <c r="D636" s="3"/>
      <c r="E636" s="3"/>
      <c r="F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ht="13.2">
      <c r="A637" s="15"/>
      <c r="B637" s="3"/>
      <c r="C637" s="3"/>
      <c r="D637" s="3"/>
      <c r="E637" s="3"/>
      <c r="F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ht="13.2">
      <c r="A638" s="15"/>
      <c r="B638" s="3"/>
      <c r="C638" s="3"/>
      <c r="D638" s="3"/>
      <c r="E638" s="3"/>
      <c r="F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ht="13.2">
      <c r="A639" s="15"/>
      <c r="B639" s="3"/>
      <c r="C639" s="3"/>
      <c r="D639" s="3"/>
      <c r="E639" s="3"/>
      <c r="F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ht="13.2">
      <c r="A640" s="15"/>
      <c r="B640" s="3"/>
      <c r="C640" s="3"/>
      <c r="D640" s="3"/>
      <c r="E640" s="3"/>
      <c r="F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ht="13.2">
      <c r="A641" s="15"/>
      <c r="B641" s="3"/>
      <c r="C641" s="3"/>
      <c r="D641" s="3"/>
      <c r="E641" s="3"/>
      <c r="F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ht="13.2">
      <c r="A642" s="15"/>
      <c r="B642" s="3"/>
      <c r="C642" s="3"/>
      <c r="D642" s="3"/>
      <c r="E642" s="3"/>
      <c r="F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ht="13.2">
      <c r="A643" s="15"/>
      <c r="B643" s="3"/>
      <c r="C643" s="3"/>
      <c r="D643" s="3"/>
      <c r="E643" s="3"/>
      <c r="F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ht="13.2">
      <c r="A644" s="15"/>
      <c r="B644" s="3"/>
      <c r="C644" s="3"/>
      <c r="D644" s="3"/>
      <c r="E644" s="3"/>
      <c r="F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ht="13.2">
      <c r="A645" s="15"/>
      <c r="B645" s="3"/>
      <c r="C645" s="3"/>
      <c r="D645" s="3"/>
      <c r="E645" s="3"/>
      <c r="F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ht="13.2">
      <c r="A646" s="15"/>
      <c r="B646" s="3"/>
      <c r="C646" s="3"/>
      <c r="D646" s="3"/>
      <c r="E646" s="3"/>
      <c r="F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ht="13.2">
      <c r="A647" s="15"/>
      <c r="B647" s="3"/>
      <c r="C647" s="3"/>
      <c r="D647" s="3"/>
      <c r="E647" s="3"/>
      <c r="F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ht="13.2">
      <c r="A648" s="15"/>
      <c r="B648" s="3"/>
      <c r="C648" s="3"/>
      <c r="D648" s="3"/>
      <c r="E648" s="3"/>
      <c r="F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ht="13.2">
      <c r="A649" s="15"/>
      <c r="B649" s="3"/>
      <c r="C649" s="3"/>
      <c r="D649" s="3"/>
      <c r="E649" s="3"/>
      <c r="F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ht="13.2">
      <c r="A650" s="15"/>
      <c r="B650" s="3"/>
      <c r="C650" s="3"/>
      <c r="D650" s="3"/>
      <c r="E650" s="3"/>
      <c r="F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ht="13.2">
      <c r="A651" s="15"/>
      <c r="B651" s="3"/>
      <c r="C651" s="3"/>
      <c r="D651" s="3"/>
      <c r="E651" s="3"/>
      <c r="F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ht="13.2">
      <c r="A652" s="15"/>
      <c r="B652" s="3"/>
      <c r="C652" s="3"/>
      <c r="D652" s="3"/>
      <c r="E652" s="3"/>
      <c r="F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ht="13.2">
      <c r="A653" s="15"/>
      <c r="B653" s="3"/>
      <c r="C653" s="3"/>
      <c r="D653" s="3"/>
      <c r="E653" s="3"/>
      <c r="F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ht="13.2">
      <c r="A654" s="15"/>
      <c r="B654" s="3"/>
      <c r="C654" s="3"/>
      <c r="D654" s="3"/>
      <c r="E654" s="3"/>
      <c r="F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ht="13.2">
      <c r="A655" s="15"/>
      <c r="B655" s="3"/>
      <c r="C655" s="3"/>
      <c r="D655" s="3"/>
      <c r="E655" s="3"/>
      <c r="F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ht="13.2">
      <c r="A656" s="15"/>
      <c r="B656" s="3"/>
      <c r="C656" s="3"/>
      <c r="D656" s="3"/>
      <c r="E656" s="3"/>
      <c r="F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ht="13.2">
      <c r="A657" s="15"/>
      <c r="B657" s="3"/>
      <c r="C657" s="3"/>
      <c r="D657" s="3"/>
      <c r="E657" s="3"/>
      <c r="F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ht="13.2">
      <c r="A658" s="15"/>
      <c r="B658" s="3"/>
      <c r="C658" s="3"/>
      <c r="D658" s="3"/>
      <c r="E658" s="3"/>
      <c r="F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ht="13.2">
      <c r="A659" s="15"/>
      <c r="B659" s="3"/>
      <c r="C659" s="3"/>
      <c r="D659" s="3"/>
      <c r="E659" s="3"/>
      <c r="F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ht="13.2">
      <c r="A660" s="15"/>
      <c r="B660" s="3"/>
      <c r="C660" s="3"/>
      <c r="D660" s="3"/>
      <c r="E660" s="3"/>
      <c r="F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ht="13.2">
      <c r="A661" s="15"/>
      <c r="B661" s="3"/>
      <c r="C661" s="3"/>
      <c r="D661" s="3"/>
      <c r="E661" s="3"/>
      <c r="F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ht="13.2">
      <c r="A662" s="15"/>
      <c r="B662" s="3"/>
      <c r="C662" s="3"/>
      <c r="D662" s="3"/>
      <c r="E662" s="3"/>
      <c r="F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ht="13.2">
      <c r="A663" s="15"/>
      <c r="B663" s="3"/>
      <c r="C663" s="3"/>
      <c r="D663" s="3"/>
      <c r="E663" s="3"/>
      <c r="F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ht="13.2">
      <c r="A664" s="15"/>
      <c r="B664" s="3"/>
      <c r="C664" s="3"/>
      <c r="D664" s="3"/>
      <c r="E664" s="3"/>
      <c r="F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ht="13.2">
      <c r="A665" s="15"/>
      <c r="B665" s="3"/>
      <c r="C665" s="3"/>
      <c r="D665" s="3"/>
      <c r="E665" s="3"/>
      <c r="F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ht="13.2">
      <c r="A666" s="15"/>
      <c r="B666" s="3"/>
      <c r="C666" s="3"/>
      <c r="D666" s="3"/>
      <c r="E666" s="3"/>
      <c r="F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ht="13.2">
      <c r="A667" s="15"/>
      <c r="B667" s="3"/>
      <c r="C667" s="3"/>
      <c r="D667" s="3"/>
      <c r="E667" s="3"/>
      <c r="F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ht="13.2">
      <c r="A668" s="15"/>
      <c r="B668" s="3"/>
      <c r="C668" s="3"/>
      <c r="D668" s="3"/>
      <c r="E668" s="3"/>
      <c r="F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ht="13.2">
      <c r="A669" s="15"/>
      <c r="B669" s="3"/>
      <c r="C669" s="3"/>
      <c r="D669" s="3"/>
      <c r="E669" s="3"/>
      <c r="F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ht="13.2">
      <c r="A670" s="15"/>
      <c r="B670" s="3"/>
      <c r="C670" s="3"/>
      <c r="D670" s="3"/>
      <c r="E670" s="3"/>
      <c r="F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ht="13.2">
      <c r="A671" s="15"/>
      <c r="B671" s="3"/>
      <c r="C671" s="3"/>
      <c r="D671" s="3"/>
      <c r="E671" s="3"/>
      <c r="F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ht="13.2">
      <c r="A672" s="15"/>
      <c r="B672" s="3"/>
      <c r="C672" s="3"/>
      <c r="D672" s="3"/>
      <c r="E672" s="3"/>
      <c r="F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ht="13.2">
      <c r="A673" s="15"/>
      <c r="B673" s="3"/>
      <c r="C673" s="3"/>
      <c r="D673" s="3"/>
      <c r="E673" s="3"/>
      <c r="F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ht="13.2">
      <c r="A674" s="15"/>
      <c r="B674" s="3"/>
      <c r="C674" s="3"/>
      <c r="D674" s="3"/>
      <c r="E674" s="3"/>
      <c r="F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ht="13.2">
      <c r="A675" s="15"/>
      <c r="B675" s="3"/>
      <c r="C675" s="3"/>
      <c r="D675" s="3"/>
      <c r="E675" s="3"/>
      <c r="F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ht="13.2">
      <c r="A676" s="15"/>
      <c r="B676" s="3"/>
      <c r="C676" s="3"/>
      <c r="D676" s="3"/>
      <c r="E676" s="3"/>
      <c r="F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ht="13.2">
      <c r="A677" s="15"/>
      <c r="B677" s="3"/>
      <c r="C677" s="3"/>
      <c r="D677" s="3"/>
      <c r="E677" s="3"/>
      <c r="F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ht="13.2">
      <c r="A678" s="15"/>
      <c r="B678" s="3"/>
      <c r="C678" s="3"/>
      <c r="D678" s="3"/>
      <c r="E678" s="3"/>
      <c r="F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ht="13.2">
      <c r="A679" s="15"/>
      <c r="B679" s="3"/>
      <c r="C679" s="3"/>
      <c r="D679" s="3"/>
      <c r="E679" s="3"/>
      <c r="F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ht="13.2">
      <c r="A680" s="15"/>
      <c r="B680" s="3"/>
      <c r="C680" s="3"/>
      <c r="D680" s="3"/>
      <c r="E680" s="3"/>
      <c r="F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ht="13.2">
      <c r="A681" s="15"/>
      <c r="B681" s="3"/>
      <c r="C681" s="3"/>
      <c r="D681" s="3"/>
      <c r="E681" s="3"/>
      <c r="F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ht="13.2">
      <c r="A682" s="15"/>
      <c r="B682" s="3"/>
      <c r="C682" s="3"/>
      <c r="D682" s="3"/>
      <c r="E682" s="3"/>
      <c r="F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ht="13.2">
      <c r="A683" s="15"/>
      <c r="B683" s="3"/>
      <c r="C683" s="3"/>
      <c r="D683" s="3"/>
      <c r="E683" s="3"/>
      <c r="F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ht="13.2">
      <c r="A684" s="15"/>
      <c r="B684" s="3"/>
      <c r="C684" s="3"/>
      <c r="D684" s="3"/>
      <c r="E684" s="3"/>
      <c r="F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ht="13.2">
      <c r="A685" s="15"/>
      <c r="B685" s="3"/>
      <c r="C685" s="3"/>
      <c r="D685" s="3"/>
      <c r="E685" s="3"/>
      <c r="F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ht="13.2">
      <c r="A686" s="15"/>
      <c r="B686" s="3"/>
      <c r="C686" s="3"/>
      <c r="D686" s="3"/>
      <c r="E686" s="3"/>
      <c r="F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ht="13.2">
      <c r="A687" s="15"/>
      <c r="B687" s="3"/>
      <c r="C687" s="3"/>
      <c r="D687" s="3"/>
      <c r="E687" s="3"/>
      <c r="F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ht="13.2">
      <c r="A688" s="15"/>
      <c r="B688" s="3"/>
      <c r="C688" s="3"/>
      <c r="D688" s="3"/>
      <c r="E688" s="3"/>
      <c r="F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ht="13.2">
      <c r="A689" s="15"/>
      <c r="B689" s="3"/>
      <c r="C689" s="3"/>
      <c r="D689" s="3"/>
      <c r="E689" s="3"/>
      <c r="F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ht="13.2">
      <c r="A690" s="15"/>
      <c r="B690" s="3"/>
      <c r="C690" s="3"/>
      <c r="D690" s="3"/>
      <c r="E690" s="3"/>
      <c r="F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ht="13.2">
      <c r="A691" s="15"/>
      <c r="B691" s="3"/>
      <c r="C691" s="3"/>
      <c r="D691" s="3"/>
      <c r="E691" s="3"/>
      <c r="F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ht="13.2">
      <c r="A692" s="15"/>
      <c r="B692" s="3"/>
      <c r="C692" s="3"/>
      <c r="D692" s="3"/>
      <c r="E692" s="3"/>
      <c r="F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ht="13.2">
      <c r="A693" s="15"/>
      <c r="B693" s="3"/>
      <c r="C693" s="3"/>
      <c r="D693" s="3"/>
      <c r="E693" s="3"/>
      <c r="F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ht="13.2">
      <c r="A694" s="15"/>
      <c r="B694" s="3"/>
      <c r="C694" s="3"/>
      <c r="D694" s="3"/>
      <c r="E694" s="3"/>
      <c r="F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ht="13.2">
      <c r="A695" s="15"/>
      <c r="B695" s="3"/>
      <c r="C695" s="3"/>
      <c r="D695" s="3"/>
      <c r="E695" s="3"/>
      <c r="F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ht="13.2">
      <c r="A696" s="15"/>
      <c r="B696" s="3"/>
      <c r="C696" s="3"/>
      <c r="D696" s="3"/>
      <c r="E696" s="3"/>
      <c r="F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ht="13.2">
      <c r="A697" s="15"/>
      <c r="B697" s="3"/>
      <c r="C697" s="3"/>
      <c r="D697" s="3"/>
      <c r="E697" s="3"/>
      <c r="F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13.2">
      <c r="A698" s="15"/>
      <c r="B698" s="3"/>
      <c r="C698" s="3"/>
      <c r="D698" s="3"/>
      <c r="E698" s="3"/>
      <c r="F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ht="13.2">
      <c r="A699" s="15"/>
      <c r="B699" s="3"/>
      <c r="C699" s="3"/>
      <c r="D699" s="3"/>
      <c r="E699" s="3"/>
      <c r="F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ht="13.2">
      <c r="A700" s="15"/>
      <c r="B700" s="3"/>
      <c r="C700" s="3"/>
      <c r="D700" s="3"/>
      <c r="E700" s="3"/>
      <c r="F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ht="13.2">
      <c r="A701" s="15"/>
      <c r="B701" s="3"/>
      <c r="C701" s="3"/>
      <c r="D701" s="3"/>
      <c r="E701" s="3"/>
      <c r="F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ht="13.2">
      <c r="A702" s="15"/>
      <c r="B702" s="3"/>
      <c r="C702" s="3"/>
      <c r="D702" s="3"/>
      <c r="E702" s="3"/>
      <c r="F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ht="13.2">
      <c r="A703" s="15"/>
      <c r="B703" s="3"/>
      <c r="C703" s="3"/>
      <c r="D703" s="3"/>
      <c r="E703" s="3"/>
      <c r="F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ht="13.2">
      <c r="A704" s="15"/>
      <c r="B704" s="3"/>
      <c r="C704" s="3"/>
      <c r="D704" s="3"/>
      <c r="E704" s="3"/>
      <c r="F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ht="13.2">
      <c r="A705" s="15"/>
      <c r="B705" s="3"/>
      <c r="C705" s="3"/>
      <c r="D705" s="3"/>
      <c r="E705" s="3"/>
      <c r="F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ht="13.2">
      <c r="A706" s="15"/>
      <c r="B706" s="3"/>
      <c r="C706" s="3"/>
      <c r="D706" s="3"/>
      <c r="E706" s="3"/>
      <c r="F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ht="13.2">
      <c r="A707" s="15"/>
      <c r="B707" s="3"/>
      <c r="C707" s="3"/>
      <c r="D707" s="3"/>
      <c r="E707" s="3"/>
      <c r="F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ht="13.2">
      <c r="A708" s="15"/>
      <c r="B708" s="3"/>
      <c r="C708" s="3"/>
      <c r="D708" s="3"/>
      <c r="E708" s="3"/>
      <c r="F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ht="13.2">
      <c r="A709" s="15"/>
      <c r="B709" s="3"/>
      <c r="C709" s="3"/>
      <c r="D709" s="3"/>
      <c r="E709" s="3"/>
      <c r="F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ht="13.2">
      <c r="A710" s="15"/>
      <c r="B710" s="3"/>
      <c r="C710" s="3"/>
      <c r="D710" s="3"/>
      <c r="E710" s="3"/>
      <c r="F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ht="13.2">
      <c r="A711" s="15"/>
      <c r="B711" s="3"/>
      <c r="C711" s="3"/>
      <c r="D711" s="3"/>
      <c r="E711" s="3"/>
      <c r="F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ht="13.2">
      <c r="A712" s="15"/>
      <c r="B712" s="3"/>
      <c r="C712" s="3"/>
      <c r="D712" s="3"/>
      <c r="E712" s="3"/>
      <c r="F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ht="13.2">
      <c r="A713" s="15"/>
      <c r="B713" s="3"/>
      <c r="C713" s="3"/>
      <c r="D713" s="3"/>
      <c r="E713" s="3"/>
      <c r="F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ht="13.2">
      <c r="A714" s="15"/>
      <c r="B714" s="3"/>
      <c r="C714" s="3"/>
      <c r="D714" s="3"/>
      <c r="E714" s="3"/>
      <c r="F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ht="13.2">
      <c r="A715" s="15"/>
      <c r="B715" s="3"/>
      <c r="C715" s="3"/>
      <c r="D715" s="3"/>
      <c r="E715" s="3"/>
      <c r="F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ht="13.2">
      <c r="A716" s="15"/>
      <c r="B716" s="3"/>
      <c r="C716" s="3"/>
      <c r="D716" s="3"/>
      <c r="E716" s="3"/>
      <c r="F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ht="13.2">
      <c r="A717" s="15"/>
      <c r="B717" s="3"/>
      <c r="C717" s="3"/>
      <c r="D717" s="3"/>
      <c r="E717" s="3"/>
      <c r="F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ht="13.2">
      <c r="A718" s="15"/>
      <c r="B718" s="3"/>
      <c r="C718" s="3"/>
      <c r="D718" s="3"/>
      <c r="E718" s="3"/>
      <c r="F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ht="13.2">
      <c r="A719" s="15"/>
      <c r="B719" s="3"/>
      <c r="C719" s="3"/>
      <c r="D719" s="3"/>
      <c r="E719" s="3"/>
      <c r="F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ht="13.2">
      <c r="A720" s="15"/>
      <c r="B720" s="3"/>
      <c r="C720" s="3"/>
      <c r="D720" s="3"/>
      <c r="E720" s="3"/>
      <c r="F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ht="13.2">
      <c r="A721" s="15"/>
      <c r="B721" s="3"/>
      <c r="C721" s="3"/>
      <c r="D721" s="3"/>
      <c r="E721" s="3"/>
      <c r="F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ht="13.2">
      <c r="A722" s="15"/>
      <c r="B722" s="3"/>
      <c r="C722" s="3"/>
      <c r="D722" s="3"/>
      <c r="E722" s="3"/>
      <c r="F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ht="13.2">
      <c r="A723" s="15"/>
      <c r="B723" s="3"/>
      <c r="C723" s="3"/>
      <c r="D723" s="3"/>
      <c r="E723" s="3"/>
      <c r="F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ht="13.2">
      <c r="A724" s="15"/>
      <c r="B724" s="3"/>
      <c r="C724" s="3"/>
      <c r="D724" s="3"/>
      <c r="E724" s="3"/>
      <c r="F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ht="13.2">
      <c r="A725" s="15"/>
      <c r="B725" s="3"/>
      <c r="C725" s="3"/>
      <c r="D725" s="3"/>
      <c r="E725" s="3"/>
      <c r="F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ht="13.2">
      <c r="A726" s="15"/>
      <c r="B726" s="3"/>
      <c r="C726" s="3"/>
      <c r="D726" s="3"/>
      <c r="E726" s="3"/>
      <c r="F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ht="13.2">
      <c r="A727" s="15"/>
      <c r="B727" s="3"/>
      <c r="C727" s="3"/>
      <c r="D727" s="3"/>
      <c r="E727" s="3"/>
      <c r="F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ht="13.2">
      <c r="A728" s="15"/>
      <c r="B728" s="3"/>
      <c r="C728" s="3"/>
      <c r="D728" s="3"/>
      <c r="E728" s="3"/>
      <c r="F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ht="13.2">
      <c r="A729" s="15"/>
      <c r="B729" s="3"/>
      <c r="C729" s="3"/>
      <c r="D729" s="3"/>
      <c r="E729" s="3"/>
      <c r="F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ht="13.2">
      <c r="A730" s="15"/>
      <c r="B730" s="3"/>
      <c r="C730" s="3"/>
      <c r="D730" s="3"/>
      <c r="E730" s="3"/>
      <c r="F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ht="13.2">
      <c r="A731" s="15"/>
      <c r="B731" s="3"/>
      <c r="C731" s="3"/>
      <c r="D731" s="3"/>
      <c r="E731" s="3"/>
      <c r="F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ht="13.2">
      <c r="A732" s="15"/>
      <c r="B732" s="3"/>
      <c r="C732" s="3"/>
      <c r="D732" s="3"/>
      <c r="E732" s="3"/>
      <c r="F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ht="13.2">
      <c r="A733" s="15"/>
      <c r="B733" s="3"/>
      <c r="C733" s="3"/>
      <c r="D733" s="3"/>
      <c r="E733" s="3"/>
      <c r="F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ht="13.2">
      <c r="A734" s="15"/>
      <c r="B734" s="3"/>
      <c r="C734" s="3"/>
      <c r="D734" s="3"/>
      <c r="E734" s="3"/>
      <c r="F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ht="13.2">
      <c r="A735" s="15"/>
      <c r="B735" s="3"/>
      <c r="C735" s="3"/>
      <c r="D735" s="3"/>
      <c r="E735" s="3"/>
      <c r="F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ht="13.2">
      <c r="A736" s="15"/>
      <c r="B736" s="3"/>
      <c r="C736" s="3"/>
      <c r="D736" s="3"/>
      <c r="E736" s="3"/>
      <c r="F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ht="13.2">
      <c r="A737" s="15"/>
      <c r="B737" s="3"/>
      <c r="C737" s="3"/>
      <c r="D737" s="3"/>
      <c r="E737" s="3"/>
      <c r="F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13.2">
      <c r="A738" s="15"/>
      <c r="B738" s="3"/>
      <c r="C738" s="3"/>
      <c r="D738" s="3"/>
      <c r="E738" s="3"/>
      <c r="F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ht="13.2">
      <c r="A739" s="15"/>
      <c r="B739" s="3"/>
      <c r="C739" s="3"/>
      <c r="D739" s="3"/>
      <c r="E739" s="3"/>
      <c r="F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ht="13.2">
      <c r="A740" s="15"/>
      <c r="B740" s="3"/>
      <c r="C740" s="3"/>
      <c r="D740" s="3"/>
      <c r="E740" s="3"/>
      <c r="F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ht="13.2">
      <c r="A741" s="15"/>
      <c r="B741" s="3"/>
      <c r="C741" s="3"/>
      <c r="D741" s="3"/>
      <c r="E741" s="3"/>
      <c r="F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ht="13.2">
      <c r="A742" s="15"/>
      <c r="B742" s="3"/>
      <c r="C742" s="3"/>
      <c r="D742" s="3"/>
      <c r="E742" s="3"/>
      <c r="F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ht="13.2">
      <c r="A743" s="15"/>
      <c r="B743" s="3"/>
      <c r="C743" s="3"/>
      <c r="D743" s="3"/>
      <c r="E743" s="3"/>
      <c r="F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ht="13.2">
      <c r="A744" s="15"/>
      <c r="B744" s="3"/>
      <c r="C744" s="3"/>
      <c r="D744" s="3"/>
      <c r="E744" s="3"/>
      <c r="F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ht="13.2">
      <c r="A745" s="15"/>
      <c r="B745" s="3"/>
      <c r="C745" s="3"/>
      <c r="D745" s="3"/>
      <c r="E745" s="3"/>
      <c r="F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13.2">
      <c r="A746" s="15"/>
      <c r="B746" s="3"/>
      <c r="C746" s="3"/>
      <c r="D746" s="3"/>
      <c r="E746" s="3"/>
      <c r="F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ht="13.2">
      <c r="A747" s="15"/>
      <c r="B747" s="3"/>
      <c r="C747" s="3"/>
      <c r="D747" s="3"/>
      <c r="E747" s="3"/>
      <c r="F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ht="13.2">
      <c r="A748" s="15"/>
      <c r="B748" s="3"/>
      <c r="C748" s="3"/>
      <c r="D748" s="3"/>
      <c r="E748" s="3"/>
      <c r="F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ht="13.2">
      <c r="A749" s="15"/>
      <c r="B749" s="3"/>
      <c r="C749" s="3"/>
      <c r="D749" s="3"/>
      <c r="E749" s="3"/>
      <c r="F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ht="13.2">
      <c r="A750" s="15"/>
      <c r="B750" s="3"/>
      <c r="C750" s="3"/>
      <c r="D750" s="3"/>
      <c r="E750" s="3"/>
      <c r="F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ht="13.2">
      <c r="A751" s="15"/>
      <c r="B751" s="3"/>
      <c r="C751" s="3"/>
      <c r="D751" s="3"/>
      <c r="E751" s="3"/>
      <c r="F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ht="13.2">
      <c r="A752" s="15"/>
      <c r="B752" s="3"/>
      <c r="C752" s="3"/>
      <c r="D752" s="3"/>
      <c r="E752" s="3"/>
      <c r="F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ht="13.2">
      <c r="A753" s="15"/>
      <c r="B753" s="3"/>
      <c r="C753" s="3"/>
      <c r="D753" s="3"/>
      <c r="E753" s="3"/>
      <c r="F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13.2">
      <c r="A754" s="15"/>
      <c r="B754" s="3"/>
      <c r="C754" s="3"/>
      <c r="D754" s="3"/>
      <c r="E754" s="3"/>
      <c r="F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ht="13.2">
      <c r="A755" s="15"/>
      <c r="B755" s="3"/>
      <c r="C755" s="3"/>
      <c r="D755" s="3"/>
      <c r="E755" s="3"/>
      <c r="F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ht="13.2">
      <c r="A756" s="15"/>
      <c r="B756" s="3"/>
      <c r="C756" s="3"/>
      <c r="D756" s="3"/>
      <c r="E756" s="3"/>
      <c r="F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ht="13.2">
      <c r="A757" s="15"/>
      <c r="B757" s="3"/>
      <c r="C757" s="3"/>
      <c r="D757" s="3"/>
      <c r="E757" s="3"/>
      <c r="F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ht="13.2">
      <c r="A758" s="15"/>
      <c r="B758" s="3"/>
      <c r="C758" s="3"/>
      <c r="D758" s="3"/>
      <c r="E758" s="3"/>
      <c r="F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ht="13.2">
      <c r="A759" s="15"/>
      <c r="B759" s="3"/>
      <c r="C759" s="3"/>
      <c r="D759" s="3"/>
      <c r="E759" s="3"/>
      <c r="F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ht="13.2">
      <c r="A760" s="15"/>
      <c r="B760" s="3"/>
      <c r="C760" s="3"/>
      <c r="D760" s="3"/>
      <c r="E760" s="3"/>
      <c r="F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ht="13.2">
      <c r="A761" s="15"/>
      <c r="B761" s="3"/>
      <c r="C761" s="3"/>
      <c r="D761" s="3"/>
      <c r="E761" s="3"/>
      <c r="F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13.2">
      <c r="A762" s="15"/>
      <c r="B762" s="3"/>
      <c r="C762" s="3"/>
      <c r="D762" s="3"/>
      <c r="E762" s="3"/>
      <c r="F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ht="13.2">
      <c r="A763" s="15"/>
      <c r="B763" s="3"/>
      <c r="C763" s="3"/>
      <c r="D763" s="3"/>
      <c r="E763" s="3"/>
      <c r="F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ht="13.2">
      <c r="A764" s="15"/>
      <c r="B764" s="3"/>
      <c r="C764" s="3"/>
      <c r="D764" s="3"/>
      <c r="E764" s="3"/>
      <c r="F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ht="13.2">
      <c r="A765" s="15"/>
      <c r="B765" s="3"/>
      <c r="C765" s="3"/>
      <c r="D765" s="3"/>
      <c r="E765" s="3"/>
      <c r="F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ht="13.2">
      <c r="A766" s="15"/>
      <c r="B766" s="3"/>
      <c r="C766" s="3"/>
      <c r="D766" s="3"/>
      <c r="E766" s="3"/>
      <c r="F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ht="13.2">
      <c r="A767" s="15"/>
      <c r="B767" s="3"/>
      <c r="C767" s="3"/>
      <c r="D767" s="3"/>
      <c r="E767" s="3"/>
      <c r="F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ht="13.2">
      <c r="A768" s="15"/>
      <c r="B768" s="3"/>
      <c r="C768" s="3"/>
      <c r="D768" s="3"/>
      <c r="E768" s="3"/>
      <c r="F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ht="13.2">
      <c r="A769" s="15"/>
      <c r="B769" s="3"/>
      <c r="C769" s="3"/>
      <c r="D769" s="3"/>
      <c r="E769" s="3"/>
      <c r="F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13.2">
      <c r="A770" s="15"/>
      <c r="B770" s="3"/>
      <c r="C770" s="3"/>
      <c r="D770" s="3"/>
      <c r="E770" s="3"/>
      <c r="F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ht="13.2">
      <c r="A771" s="15"/>
      <c r="B771" s="3"/>
      <c r="C771" s="3"/>
      <c r="D771" s="3"/>
      <c r="E771" s="3"/>
      <c r="F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ht="13.2">
      <c r="A772" s="15"/>
      <c r="B772" s="3"/>
      <c r="C772" s="3"/>
      <c r="D772" s="3"/>
      <c r="E772" s="3"/>
      <c r="F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ht="13.2">
      <c r="A773" s="15"/>
      <c r="B773" s="3"/>
      <c r="C773" s="3"/>
      <c r="D773" s="3"/>
      <c r="E773" s="3"/>
      <c r="F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ht="13.2">
      <c r="A774" s="15"/>
      <c r="B774" s="3"/>
      <c r="C774" s="3"/>
      <c r="D774" s="3"/>
      <c r="E774" s="3"/>
      <c r="F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ht="13.2">
      <c r="A775" s="15"/>
      <c r="B775" s="3"/>
      <c r="C775" s="3"/>
      <c r="D775" s="3"/>
      <c r="E775" s="3"/>
      <c r="F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ht="13.2">
      <c r="A776" s="15"/>
      <c r="B776" s="3"/>
      <c r="C776" s="3"/>
      <c r="D776" s="3"/>
      <c r="E776" s="3"/>
      <c r="F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ht="13.2">
      <c r="A777" s="15"/>
      <c r="B777" s="3"/>
      <c r="C777" s="3"/>
      <c r="D777" s="3"/>
      <c r="E777" s="3"/>
      <c r="F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13.2">
      <c r="A778" s="15"/>
      <c r="B778" s="3"/>
      <c r="C778" s="3"/>
      <c r="D778" s="3"/>
      <c r="E778" s="3"/>
      <c r="F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ht="13.2">
      <c r="A779" s="15"/>
      <c r="B779" s="3"/>
      <c r="C779" s="3"/>
      <c r="D779" s="3"/>
      <c r="E779" s="3"/>
      <c r="F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ht="13.2">
      <c r="A780" s="15"/>
      <c r="B780" s="3"/>
      <c r="C780" s="3"/>
      <c r="D780" s="3"/>
      <c r="E780" s="3"/>
      <c r="F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ht="13.2">
      <c r="A781" s="15"/>
      <c r="B781" s="3"/>
      <c r="C781" s="3"/>
      <c r="D781" s="3"/>
      <c r="E781" s="3"/>
      <c r="F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ht="13.2">
      <c r="A782" s="15"/>
      <c r="B782" s="3"/>
      <c r="C782" s="3"/>
      <c r="D782" s="3"/>
      <c r="E782" s="3"/>
      <c r="F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ht="13.2">
      <c r="A783" s="15"/>
      <c r="B783" s="3"/>
      <c r="C783" s="3"/>
      <c r="D783" s="3"/>
      <c r="E783" s="3"/>
      <c r="F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ht="13.2">
      <c r="A784" s="15"/>
      <c r="B784" s="3"/>
      <c r="C784" s="3"/>
      <c r="D784" s="3"/>
      <c r="E784" s="3"/>
      <c r="F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ht="13.2">
      <c r="A785" s="15"/>
      <c r="B785" s="3"/>
      <c r="C785" s="3"/>
      <c r="D785" s="3"/>
      <c r="E785" s="3"/>
      <c r="F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13.2">
      <c r="A786" s="15"/>
      <c r="B786" s="3"/>
      <c r="C786" s="3"/>
      <c r="D786" s="3"/>
      <c r="E786" s="3"/>
      <c r="F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ht="13.2">
      <c r="A787" s="15"/>
      <c r="B787" s="3"/>
      <c r="C787" s="3"/>
      <c r="D787" s="3"/>
      <c r="E787" s="3"/>
      <c r="F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ht="13.2">
      <c r="A788" s="15"/>
      <c r="B788" s="3"/>
      <c r="C788" s="3"/>
      <c r="D788" s="3"/>
      <c r="E788" s="3"/>
      <c r="F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ht="13.2">
      <c r="A789" s="15"/>
      <c r="B789" s="3"/>
      <c r="C789" s="3"/>
      <c r="D789" s="3"/>
      <c r="E789" s="3"/>
      <c r="F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ht="13.2">
      <c r="A790" s="15"/>
      <c r="B790" s="3"/>
      <c r="C790" s="3"/>
      <c r="D790" s="3"/>
      <c r="E790" s="3"/>
      <c r="F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ht="13.2">
      <c r="A791" s="15"/>
      <c r="B791" s="3"/>
      <c r="C791" s="3"/>
      <c r="D791" s="3"/>
      <c r="E791" s="3"/>
      <c r="F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ht="13.2">
      <c r="A792" s="15"/>
      <c r="B792" s="3"/>
      <c r="C792" s="3"/>
      <c r="D792" s="3"/>
      <c r="E792" s="3"/>
      <c r="F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ht="13.2">
      <c r="A793" s="15"/>
      <c r="B793" s="3"/>
      <c r="C793" s="3"/>
      <c r="D793" s="3"/>
      <c r="E793" s="3"/>
      <c r="F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13.2">
      <c r="A794" s="15"/>
      <c r="B794" s="3"/>
      <c r="C794" s="3"/>
      <c r="D794" s="3"/>
      <c r="E794" s="3"/>
      <c r="F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ht="13.2">
      <c r="A795" s="15"/>
      <c r="B795" s="3"/>
      <c r="C795" s="3"/>
      <c r="D795" s="3"/>
      <c r="E795" s="3"/>
      <c r="F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ht="13.2">
      <c r="A796" s="15"/>
      <c r="B796" s="3"/>
      <c r="C796" s="3"/>
      <c r="D796" s="3"/>
      <c r="E796" s="3"/>
      <c r="F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ht="13.2">
      <c r="A797" s="15"/>
      <c r="B797" s="3"/>
      <c r="C797" s="3"/>
      <c r="D797" s="3"/>
      <c r="E797" s="3"/>
      <c r="F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ht="13.2">
      <c r="A798" s="15"/>
      <c r="B798" s="3"/>
      <c r="C798" s="3"/>
      <c r="D798" s="3"/>
      <c r="E798" s="3"/>
      <c r="F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ht="13.2">
      <c r="A799" s="15"/>
      <c r="B799" s="3"/>
      <c r="C799" s="3"/>
      <c r="D799" s="3"/>
      <c r="E799" s="3"/>
      <c r="F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ht="13.2">
      <c r="A800" s="15"/>
      <c r="B800" s="3"/>
      <c r="C800" s="3"/>
      <c r="D800" s="3"/>
      <c r="E800" s="3"/>
      <c r="F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ht="13.2">
      <c r="A801" s="15"/>
      <c r="B801" s="3"/>
      <c r="C801" s="3"/>
      <c r="D801" s="3"/>
      <c r="E801" s="3"/>
      <c r="F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13.2">
      <c r="A802" s="15"/>
      <c r="B802" s="3"/>
      <c r="C802" s="3"/>
      <c r="D802" s="3"/>
      <c r="E802" s="3"/>
      <c r="F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ht="13.2">
      <c r="A803" s="15"/>
      <c r="B803" s="3"/>
      <c r="C803" s="3"/>
      <c r="D803" s="3"/>
      <c r="E803" s="3"/>
      <c r="F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ht="13.2">
      <c r="A804" s="15"/>
      <c r="B804" s="3"/>
      <c r="C804" s="3"/>
      <c r="D804" s="3"/>
      <c r="E804" s="3"/>
      <c r="F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ht="13.2">
      <c r="A805" s="15"/>
      <c r="B805" s="3"/>
      <c r="C805" s="3"/>
      <c r="D805" s="3"/>
      <c r="E805" s="3"/>
      <c r="F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ht="13.2">
      <c r="A806" s="15"/>
      <c r="B806" s="3"/>
      <c r="C806" s="3"/>
      <c r="D806" s="3"/>
      <c r="E806" s="3"/>
      <c r="F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ht="13.2">
      <c r="A807" s="15"/>
      <c r="B807" s="3"/>
      <c r="C807" s="3"/>
      <c r="D807" s="3"/>
      <c r="E807" s="3"/>
      <c r="F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ht="13.2">
      <c r="A808" s="15"/>
      <c r="B808" s="3"/>
      <c r="C808" s="3"/>
      <c r="D808" s="3"/>
      <c r="E808" s="3"/>
      <c r="F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ht="13.2">
      <c r="A809" s="15"/>
      <c r="B809" s="3"/>
      <c r="C809" s="3"/>
      <c r="D809" s="3"/>
      <c r="E809" s="3"/>
      <c r="F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13.2">
      <c r="A810" s="15"/>
      <c r="B810" s="3"/>
      <c r="C810" s="3"/>
      <c r="D810" s="3"/>
      <c r="E810" s="3"/>
      <c r="F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ht="13.2">
      <c r="A811" s="15"/>
      <c r="B811" s="3"/>
      <c r="C811" s="3"/>
      <c r="D811" s="3"/>
      <c r="E811" s="3"/>
      <c r="F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ht="13.2">
      <c r="A812" s="15"/>
      <c r="B812" s="3"/>
      <c r="C812" s="3"/>
      <c r="D812" s="3"/>
      <c r="E812" s="3"/>
      <c r="F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ht="13.2">
      <c r="A813" s="15"/>
      <c r="B813" s="3"/>
      <c r="C813" s="3"/>
      <c r="D813" s="3"/>
      <c r="E813" s="3"/>
      <c r="F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ht="13.2">
      <c r="A814" s="15"/>
      <c r="B814" s="3"/>
      <c r="C814" s="3"/>
      <c r="D814" s="3"/>
      <c r="E814" s="3"/>
      <c r="F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ht="13.2">
      <c r="A815" s="15"/>
      <c r="B815" s="3"/>
      <c r="C815" s="3"/>
      <c r="D815" s="3"/>
      <c r="E815" s="3"/>
      <c r="F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ht="13.2">
      <c r="A816" s="15"/>
      <c r="B816" s="3"/>
      <c r="C816" s="3"/>
      <c r="D816" s="3"/>
      <c r="E816" s="3"/>
      <c r="F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13.2">
      <c r="A817" s="15"/>
      <c r="B817" s="3"/>
      <c r="C817" s="3"/>
      <c r="D817" s="3"/>
      <c r="E817" s="3"/>
      <c r="F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ht="13.2">
      <c r="A818" s="15"/>
      <c r="B818" s="3"/>
      <c r="C818" s="3"/>
      <c r="D818" s="3"/>
      <c r="E818" s="3"/>
      <c r="F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ht="13.2">
      <c r="A819" s="15"/>
      <c r="B819" s="3"/>
      <c r="C819" s="3"/>
      <c r="D819" s="3"/>
      <c r="E819" s="3"/>
      <c r="F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ht="13.2">
      <c r="A820" s="15"/>
      <c r="B820" s="3"/>
      <c r="C820" s="3"/>
      <c r="D820" s="3"/>
      <c r="E820" s="3"/>
      <c r="F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ht="13.2">
      <c r="A821" s="15"/>
      <c r="B821" s="3"/>
      <c r="C821" s="3"/>
      <c r="D821" s="3"/>
      <c r="E821" s="3"/>
      <c r="F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ht="13.2">
      <c r="A822" s="15"/>
      <c r="B822" s="3"/>
      <c r="C822" s="3"/>
      <c r="D822" s="3"/>
      <c r="E822" s="3"/>
      <c r="F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ht="13.2">
      <c r="A823" s="15"/>
      <c r="B823" s="3"/>
      <c r="C823" s="3"/>
      <c r="D823" s="3"/>
      <c r="E823" s="3"/>
      <c r="F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ht="13.2">
      <c r="A824" s="15"/>
      <c r="B824" s="3"/>
      <c r="C824" s="3"/>
      <c r="D824" s="3"/>
      <c r="E824" s="3"/>
      <c r="F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ht="13.2">
      <c r="A825" s="15"/>
      <c r="B825" s="3"/>
      <c r="C825" s="3"/>
      <c r="D825" s="3"/>
      <c r="E825" s="3"/>
      <c r="F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ht="13.2">
      <c r="A826" s="15"/>
      <c r="B826" s="3"/>
      <c r="C826" s="3"/>
      <c r="D826" s="3"/>
      <c r="E826" s="3"/>
      <c r="F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ht="13.2">
      <c r="A827" s="15"/>
      <c r="B827" s="3"/>
      <c r="C827" s="3"/>
      <c r="D827" s="3"/>
      <c r="E827" s="3"/>
      <c r="F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ht="13.2">
      <c r="A828" s="15"/>
      <c r="B828" s="3"/>
      <c r="C828" s="3"/>
      <c r="D828" s="3"/>
      <c r="E828" s="3"/>
      <c r="F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ht="13.2">
      <c r="A829" s="15"/>
      <c r="B829" s="3"/>
      <c r="C829" s="3"/>
      <c r="D829" s="3"/>
      <c r="E829" s="3"/>
      <c r="F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ht="13.2">
      <c r="A830" s="15"/>
      <c r="B830" s="3"/>
      <c r="C830" s="3"/>
      <c r="D830" s="3"/>
      <c r="E830" s="3"/>
      <c r="F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ht="13.2">
      <c r="A831" s="15"/>
      <c r="B831" s="3"/>
      <c r="C831" s="3"/>
      <c r="D831" s="3"/>
      <c r="E831" s="3"/>
      <c r="F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ht="13.2">
      <c r="A832" s="15"/>
      <c r="B832" s="3"/>
      <c r="C832" s="3"/>
      <c r="D832" s="3"/>
      <c r="E832" s="3"/>
      <c r="F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ht="13.2">
      <c r="A833" s="15"/>
      <c r="B833" s="3"/>
      <c r="C833" s="3"/>
      <c r="D833" s="3"/>
      <c r="E833" s="3"/>
      <c r="F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ht="13.2">
      <c r="A834" s="15"/>
      <c r="B834" s="3"/>
      <c r="C834" s="3"/>
      <c r="D834" s="3"/>
      <c r="E834" s="3"/>
      <c r="F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ht="13.2">
      <c r="A835" s="15"/>
      <c r="B835" s="3"/>
      <c r="C835" s="3"/>
      <c r="D835" s="3"/>
      <c r="E835" s="3"/>
      <c r="F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ht="13.2">
      <c r="A836" s="15"/>
      <c r="B836" s="3"/>
      <c r="C836" s="3"/>
      <c r="D836" s="3"/>
      <c r="E836" s="3"/>
      <c r="F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ht="13.2">
      <c r="A837" s="15"/>
      <c r="B837" s="3"/>
      <c r="C837" s="3"/>
      <c r="D837" s="3"/>
      <c r="E837" s="3"/>
      <c r="F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ht="13.2">
      <c r="A838" s="15"/>
      <c r="B838" s="3"/>
      <c r="C838" s="3"/>
      <c r="D838" s="3"/>
      <c r="E838" s="3"/>
      <c r="F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ht="13.2">
      <c r="A839" s="15"/>
      <c r="B839" s="3"/>
      <c r="C839" s="3"/>
      <c r="D839" s="3"/>
      <c r="E839" s="3"/>
      <c r="F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ht="13.2">
      <c r="A840" s="15"/>
      <c r="B840" s="3"/>
      <c r="C840" s="3"/>
      <c r="D840" s="3"/>
      <c r="E840" s="3"/>
      <c r="F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ht="13.2">
      <c r="A841" s="15"/>
      <c r="B841" s="3"/>
      <c r="C841" s="3"/>
      <c r="D841" s="3"/>
      <c r="E841" s="3"/>
      <c r="F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ht="13.2">
      <c r="A842" s="15"/>
      <c r="B842" s="3"/>
      <c r="C842" s="3"/>
      <c r="D842" s="3"/>
      <c r="E842" s="3"/>
      <c r="F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ht="13.2">
      <c r="A843" s="15"/>
      <c r="B843" s="3"/>
      <c r="C843" s="3"/>
      <c r="D843" s="3"/>
      <c r="E843" s="3"/>
      <c r="F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ht="13.2">
      <c r="A844" s="15"/>
      <c r="B844" s="3"/>
      <c r="C844" s="3"/>
      <c r="D844" s="3"/>
      <c r="E844" s="3"/>
      <c r="F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ht="13.2">
      <c r="A845" s="15"/>
      <c r="B845" s="3"/>
      <c r="C845" s="3"/>
      <c r="D845" s="3"/>
      <c r="E845" s="3"/>
      <c r="F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ht="13.2">
      <c r="A846" s="15"/>
      <c r="B846" s="3"/>
      <c r="C846" s="3"/>
      <c r="D846" s="3"/>
      <c r="E846" s="3"/>
      <c r="F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ht="13.2">
      <c r="A847" s="15"/>
      <c r="B847" s="3"/>
      <c r="C847" s="3"/>
      <c r="D847" s="3"/>
      <c r="E847" s="3"/>
      <c r="F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ht="13.2">
      <c r="A848" s="15"/>
      <c r="B848" s="3"/>
      <c r="C848" s="3"/>
      <c r="D848" s="3"/>
      <c r="E848" s="3"/>
      <c r="F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ht="13.2">
      <c r="A849" s="15"/>
      <c r="B849" s="3"/>
      <c r="C849" s="3"/>
      <c r="D849" s="3"/>
      <c r="E849" s="3"/>
      <c r="F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ht="13.2">
      <c r="A850" s="15"/>
      <c r="B850" s="3"/>
      <c r="C850" s="3"/>
      <c r="D850" s="3"/>
      <c r="E850" s="3"/>
      <c r="F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ht="13.2">
      <c r="A851" s="15"/>
      <c r="B851" s="3"/>
      <c r="C851" s="3"/>
      <c r="D851" s="3"/>
      <c r="E851" s="3"/>
      <c r="F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ht="13.2">
      <c r="A852" s="15"/>
      <c r="B852" s="3"/>
      <c r="C852" s="3"/>
      <c r="D852" s="3"/>
      <c r="E852" s="3"/>
      <c r="F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ht="13.2">
      <c r="A853" s="15"/>
      <c r="B853" s="3"/>
      <c r="C853" s="3"/>
      <c r="D853" s="3"/>
      <c r="E853" s="3"/>
      <c r="F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ht="13.2">
      <c r="A854" s="15"/>
      <c r="B854" s="3"/>
      <c r="C854" s="3"/>
      <c r="D854" s="3"/>
      <c r="E854" s="3"/>
      <c r="F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ht="13.2">
      <c r="A855" s="15"/>
      <c r="B855" s="3"/>
      <c r="C855" s="3"/>
      <c r="D855" s="3"/>
      <c r="E855" s="3"/>
      <c r="F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ht="13.2">
      <c r="A856" s="15"/>
      <c r="B856" s="3"/>
      <c r="C856" s="3"/>
      <c r="D856" s="3"/>
      <c r="E856" s="3"/>
      <c r="F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ht="13.2">
      <c r="A857" s="15"/>
      <c r="B857" s="3"/>
      <c r="C857" s="3"/>
      <c r="D857" s="3"/>
      <c r="E857" s="3"/>
      <c r="F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13.2">
      <c r="A858" s="15"/>
      <c r="B858" s="3"/>
      <c r="C858" s="3"/>
      <c r="D858" s="3"/>
      <c r="E858" s="3"/>
      <c r="F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ht="13.2">
      <c r="A859" s="15"/>
      <c r="B859" s="3"/>
      <c r="C859" s="3"/>
      <c r="D859" s="3"/>
      <c r="E859" s="3"/>
      <c r="F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ht="13.2">
      <c r="A860" s="15"/>
      <c r="B860" s="3"/>
      <c r="C860" s="3"/>
      <c r="D860" s="3"/>
      <c r="E860" s="3"/>
      <c r="F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ht="13.2">
      <c r="A861" s="15"/>
      <c r="B861" s="3"/>
      <c r="C861" s="3"/>
      <c r="D861" s="3"/>
      <c r="E861" s="3"/>
      <c r="F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ht="13.2">
      <c r="A862" s="15"/>
      <c r="B862" s="3"/>
      <c r="C862" s="3"/>
      <c r="D862" s="3"/>
      <c r="E862" s="3"/>
      <c r="F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ht="13.2">
      <c r="A863" s="15"/>
      <c r="B863" s="3"/>
      <c r="C863" s="3"/>
      <c r="D863" s="3"/>
      <c r="E863" s="3"/>
      <c r="F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ht="13.2">
      <c r="A864" s="15"/>
      <c r="B864" s="3"/>
      <c r="C864" s="3"/>
      <c r="D864" s="3"/>
      <c r="E864" s="3"/>
      <c r="F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ht="13.2">
      <c r="A865" s="15"/>
      <c r="B865" s="3"/>
      <c r="C865" s="3"/>
      <c r="D865" s="3"/>
      <c r="E865" s="3"/>
      <c r="F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13.2">
      <c r="A866" s="15"/>
      <c r="B866" s="3"/>
      <c r="C866" s="3"/>
      <c r="D866" s="3"/>
      <c r="E866" s="3"/>
      <c r="F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ht="13.2">
      <c r="A867" s="15"/>
      <c r="B867" s="3"/>
      <c r="C867" s="3"/>
      <c r="D867" s="3"/>
      <c r="E867" s="3"/>
      <c r="F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ht="13.2">
      <c r="A868" s="15"/>
      <c r="B868" s="3"/>
      <c r="C868" s="3"/>
      <c r="D868" s="3"/>
      <c r="E868" s="3"/>
      <c r="F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ht="13.2">
      <c r="A869" s="15"/>
      <c r="B869" s="3"/>
      <c r="C869" s="3"/>
      <c r="D869" s="3"/>
      <c r="E869" s="3"/>
      <c r="F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ht="13.2">
      <c r="A870" s="15"/>
      <c r="B870" s="3"/>
      <c r="C870" s="3"/>
      <c r="D870" s="3"/>
      <c r="E870" s="3"/>
      <c r="F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ht="13.2">
      <c r="A871" s="15"/>
      <c r="B871" s="3"/>
      <c r="C871" s="3"/>
      <c r="D871" s="3"/>
      <c r="E871" s="3"/>
      <c r="F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ht="13.2">
      <c r="A872" s="15"/>
      <c r="B872" s="3"/>
      <c r="C872" s="3"/>
      <c r="D872" s="3"/>
      <c r="E872" s="3"/>
      <c r="F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ht="13.2">
      <c r="A873" s="15"/>
      <c r="B873" s="3"/>
      <c r="C873" s="3"/>
      <c r="D873" s="3"/>
      <c r="E873" s="3"/>
      <c r="F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13.2">
      <c r="A874" s="15"/>
      <c r="B874" s="3"/>
      <c r="C874" s="3"/>
      <c r="D874" s="3"/>
      <c r="E874" s="3"/>
      <c r="F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ht="13.2">
      <c r="A875" s="15"/>
      <c r="B875" s="3"/>
      <c r="C875" s="3"/>
      <c r="D875" s="3"/>
      <c r="E875" s="3"/>
      <c r="F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ht="13.2">
      <c r="A876" s="15"/>
      <c r="B876" s="3"/>
      <c r="C876" s="3"/>
      <c r="D876" s="3"/>
      <c r="E876" s="3"/>
      <c r="F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ht="13.2">
      <c r="A877" s="15"/>
      <c r="B877" s="3"/>
      <c r="C877" s="3"/>
      <c r="D877" s="3"/>
      <c r="E877" s="3"/>
      <c r="F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ht="13.2">
      <c r="A878" s="15"/>
      <c r="B878" s="3"/>
      <c r="C878" s="3"/>
      <c r="D878" s="3"/>
      <c r="E878" s="3"/>
      <c r="F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ht="13.2">
      <c r="A879" s="15"/>
      <c r="B879" s="3"/>
      <c r="C879" s="3"/>
      <c r="D879" s="3"/>
      <c r="E879" s="3"/>
      <c r="F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ht="13.2">
      <c r="A880" s="15"/>
      <c r="B880" s="3"/>
      <c r="C880" s="3"/>
      <c r="D880" s="3"/>
      <c r="E880" s="3"/>
      <c r="F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ht="13.2">
      <c r="A881" s="15"/>
      <c r="B881" s="3"/>
      <c r="C881" s="3"/>
      <c r="D881" s="3"/>
      <c r="E881" s="3"/>
      <c r="F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13.2">
      <c r="A882" s="15"/>
      <c r="B882" s="3"/>
      <c r="C882" s="3"/>
      <c r="D882" s="3"/>
      <c r="E882" s="3"/>
      <c r="F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ht="13.2">
      <c r="A883" s="15"/>
      <c r="B883" s="3"/>
      <c r="C883" s="3"/>
      <c r="D883" s="3"/>
      <c r="E883" s="3"/>
      <c r="F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ht="13.2">
      <c r="A884" s="15"/>
      <c r="B884" s="3"/>
      <c r="C884" s="3"/>
      <c r="D884" s="3"/>
      <c r="E884" s="3"/>
      <c r="F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ht="13.2">
      <c r="A885" s="15"/>
      <c r="B885" s="3"/>
      <c r="C885" s="3"/>
      <c r="D885" s="3"/>
      <c r="E885" s="3"/>
      <c r="F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ht="13.2">
      <c r="A886" s="15"/>
      <c r="B886" s="3"/>
      <c r="C886" s="3"/>
      <c r="D886" s="3"/>
      <c r="E886" s="3"/>
      <c r="F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ht="13.2">
      <c r="A887" s="15"/>
      <c r="B887" s="3"/>
      <c r="C887" s="3"/>
      <c r="D887" s="3"/>
      <c r="E887" s="3"/>
      <c r="F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ht="13.2">
      <c r="A888" s="15"/>
      <c r="B888" s="3"/>
      <c r="C888" s="3"/>
      <c r="D888" s="3"/>
      <c r="E888" s="3"/>
      <c r="F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ht="13.2">
      <c r="A889" s="15"/>
      <c r="B889" s="3"/>
      <c r="C889" s="3"/>
      <c r="D889" s="3"/>
      <c r="E889" s="3"/>
      <c r="F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13.2">
      <c r="A890" s="15"/>
      <c r="B890" s="3"/>
      <c r="C890" s="3"/>
      <c r="D890" s="3"/>
      <c r="E890" s="3"/>
      <c r="F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ht="13.2">
      <c r="A891" s="15"/>
      <c r="B891" s="3"/>
      <c r="C891" s="3"/>
      <c r="D891" s="3"/>
      <c r="E891" s="3"/>
      <c r="F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ht="13.2">
      <c r="A892" s="15"/>
      <c r="B892" s="3"/>
      <c r="C892" s="3"/>
      <c r="D892" s="3"/>
      <c r="E892" s="3"/>
      <c r="F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ht="13.2">
      <c r="A893" s="15"/>
      <c r="B893" s="3"/>
      <c r="C893" s="3"/>
      <c r="D893" s="3"/>
      <c r="E893" s="3"/>
      <c r="F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ht="13.2">
      <c r="A894" s="15"/>
      <c r="B894" s="3"/>
      <c r="C894" s="3"/>
      <c r="D894" s="3"/>
      <c r="E894" s="3"/>
      <c r="F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ht="13.2">
      <c r="A895" s="15"/>
      <c r="B895" s="3"/>
      <c r="C895" s="3"/>
      <c r="D895" s="3"/>
      <c r="E895" s="3"/>
      <c r="F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ht="13.2">
      <c r="A896" s="15"/>
      <c r="B896" s="3"/>
      <c r="C896" s="3"/>
      <c r="D896" s="3"/>
      <c r="E896" s="3"/>
      <c r="F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ht="13.2">
      <c r="A897" s="15"/>
      <c r="B897" s="3"/>
      <c r="C897" s="3"/>
      <c r="D897" s="3"/>
      <c r="E897" s="3"/>
      <c r="F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13.2">
      <c r="A898" s="15"/>
      <c r="B898" s="3"/>
      <c r="C898" s="3"/>
      <c r="D898" s="3"/>
      <c r="E898" s="3"/>
      <c r="F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ht="13.2">
      <c r="A899" s="15"/>
      <c r="B899" s="3"/>
      <c r="C899" s="3"/>
      <c r="D899" s="3"/>
      <c r="E899" s="3"/>
      <c r="F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ht="13.2">
      <c r="A900" s="15"/>
      <c r="B900" s="3"/>
      <c r="C900" s="3"/>
      <c r="D900" s="3"/>
      <c r="E900" s="3"/>
      <c r="F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ht="13.2">
      <c r="A901" s="15"/>
      <c r="B901" s="3"/>
      <c r="C901" s="3"/>
      <c r="D901" s="3"/>
      <c r="E901" s="3"/>
      <c r="F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ht="13.2">
      <c r="A902" s="15"/>
      <c r="B902" s="3"/>
      <c r="C902" s="3"/>
      <c r="D902" s="3"/>
      <c r="E902" s="3"/>
      <c r="F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ht="13.2">
      <c r="A903" s="15"/>
      <c r="B903" s="3"/>
      <c r="C903" s="3"/>
      <c r="D903" s="3"/>
      <c r="E903" s="3"/>
      <c r="F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ht="13.2">
      <c r="A904" s="15"/>
      <c r="B904" s="3"/>
      <c r="C904" s="3"/>
      <c r="D904" s="3"/>
      <c r="E904" s="3"/>
      <c r="F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ht="13.2">
      <c r="A905" s="15"/>
      <c r="B905" s="3"/>
      <c r="C905" s="3"/>
      <c r="D905" s="3"/>
      <c r="E905" s="3"/>
      <c r="F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ht="13.2">
      <c r="A906" s="15"/>
      <c r="B906" s="3"/>
      <c r="C906" s="3"/>
      <c r="D906" s="3"/>
      <c r="E906" s="3"/>
      <c r="F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ht="13.2">
      <c r="A907" s="15"/>
      <c r="B907" s="3"/>
      <c r="C907" s="3"/>
      <c r="D907" s="3"/>
      <c r="E907" s="3"/>
      <c r="F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ht="13.2">
      <c r="A908" s="15"/>
      <c r="B908" s="3"/>
      <c r="C908" s="3"/>
      <c r="D908" s="3"/>
      <c r="E908" s="3"/>
      <c r="F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ht="13.2">
      <c r="A909" s="15"/>
      <c r="B909" s="3"/>
      <c r="C909" s="3"/>
      <c r="D909" s="3"/>
      <c r="E909" s="3"/>
      <c r="F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ht="13.2">
      <c r="A910" s="15"/>
      <c r="B910" s="3"/>
      <c r="C910" s="3"/>
      <c r="D910" s="3"/>
      <c r="E910" s="3"/>
      <c r="F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ht="13.2">
      <c r="A911" s="15"/>
      <c r="B911" s="3"/>
      <c r="C911" s="3"/>
      <c r="D911" s="3"/>
      <c r="E911" s="3"/>
      <c r="F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ht="13.2">
      <c r="A912" s="15"/>
      <c r="B912" s="3"/>
      <c r="C912" s="3"/>
      <c r="D912" s="3"/>
      <c r="E912" s="3"/>
      <c r="F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ht="13.2">
      <c r="A913" s="15"/>
      <c r="B913" s="3"/>
      <c r="C913" s="3"/>
      <c r="D913" s="3"/>
      <c r="E913" s="3"/>
      <c r="F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ht="13.2">
      <c r="A914" s="15"/>
      <c r="B914" s="3"/>
      <c r="C914" s="3"/>
      <c r="D914" s="3"/>
      <c r="E914" s="3"/>
      <c r="F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ht="13.2">
      <c r="A915" s="15"/>
      <c r="B915" s="3"/>
      <c r="C915" s="3"/>
      <c r="D915" s="3"/>
      <c r="E915" s="3"/>
      <c r="F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ht="13.2">
      <c r="A916" s="15"/>
      <c r="B916" s="3"/>
      <c r="C916" s="3"/>
      <c r="D916" s="3"/>
      <c r="E916" s="3"/>
      <c r="F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ht="13.2">
      <c r="A917" s="15"/>
      <c r="B917" s="3"/>
      <c r="C917" s="3"/>
      <c r="D917" s="3"/>
      <c r="E917" s="3"/>
      <c r="F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ht="13.2">
      <c r="A918" s="15"/>
      <c r="B918" s="3"/>
      <c r="C918" s="3"/>
      <c r="D918" s="3"/>
      <c r="E918" s="3"/>
      <c r="F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ht="13.2">
      <c r="A919" s="15"/>
      <c r="B919" s="3"/>
      <c r="C919" s="3"/>
      <c r="D919" s="3"/>
      <c r="E919" s="3"/>
      <c r="F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ht="13.2">
      <c r="A920" s="15"/>
      <c r="B920" s="3"/>
      <c r="C920" s="3"/>
      <c r="D920" s="3"/>
      <c r="E920" s="3"/>
      <c r="F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ht="13.2">
      <c r="A921" s="15"/>
      <c r="B921" s="3"/>
      <c r="C921" s="3"/>
      <c r="D921" s="3"/>
      <c r="E921" s="3"/>
      <c r="F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ht="13.2">
      <c r="A922" s="15"/>
      <c r="B922" s="3"/>
      <c r="C922" s="3"/>
      <c r="D922" s="3"/>
      <c r="E922" s="3"/>
      <c r="F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ht="13.2">
      <c r="A923" s="15"/>
      <c r="B923" s="3"/>
      <c r="C923" s="3"/>
      <c r="D923" s="3"/>
      <c r="E923" s="3"/>
      <c r="F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ht="13.2">
      <c r="A924" s="15"/>
      <c r="B924" s="3"/>
      <c r="C924" s="3"/>
      <c r="D924" s="3"/>
      <c r="E924" s="3"/>
      <c r="F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ht="13.2">
      <c r="A925" s="15"/>
      <c r="B925" s="3"/>
      <c r="C925" s="3"/>
      <c r="D925" s="3"/>
      <c r="E925" s="3"/>
      <c r="F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ht="13.2">
      <c r="A926" s="15"/>
      <c r="B926" s="3"/>
      <c r="C926" s="3"/>
      <c r="D926" s="3"/>
      <c r="E926" s="3"/>
      <c r="F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ht="13.2">
      <c r="A927" s="15"/>
      <c r="B927" s="3"/>
      <c r="C927" s="3"/>
      <c r="D927" s="3"/>
      <c r="E927" s="3"/>
      <c r="F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ht="13.2">
      <c r="A928" s="15"/>
      <c r="B928" s="3"/>
      <c r="C928" s="3"/>
      <c r="D928" s="3"/>
      <c r="E928" s="3"/>
      <c r="F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ht="13.2">
      <c r="A929" s="15"/>
      <c r="B929" s="3"/>
      <c r="C929" s="3"/>
      <c r="D929" s="3"/>
      <c r="E929" s="3"/>
      <c r="F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ht="13.2">
      <c r="A930" s="15"/>
      <c r="B930" s="3"/>
      <c r="C930" s="3"/>
      <c r="D930" s="3"/>
      <c r="E930" s="3"/>
      <c r="F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ht="13.2">
      <c r="A931" s="15"/>
      <c r="B931" s="3"/>
      <c r="C931" s="3"/>
      <c r="D931" s="3"/>
      <c r="E931" s="3"/>
      <c r="F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ht="13.2">
      <c r="A932" s="15"/>
      <c r="B932" s="3"/>
      <c r="C932" s="3"/>
      <c r="D932" s="3"/>
      <c r="E932" s="3"/>
      <c r="F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ht="13.2">
      <c r="A933" s="15"/>
      <c r="B933" s="3"/>
      <c r="C933" s="3"/>
      <c r="D933" s="3"/>
      <c r="E933" s="3"/>
      <c r="F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ht="13.2">
      <c r="A934" s="15"/>
      <c r="B934" s="3"/>
      <c r="C934" s="3"/>
      <c r="D934" s="3"/>
      <c r="E934" s="3"/>
      <c r="F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ht="13.2">
      <c r="A935" s="15"/>
      <c r="B935" s="3"/>
      <c r="C935" s="3"/>
      <c r="D935" s="3"/>
      <c r="E935" s="3"/>
      <c r="F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ht="13.2">
      <c r="A936" s="15"/>
      <c r="B936" s="3"/>
      <c r="C936" s="3"/>
      <c r="D936" s="3"/>
      <c r="E936" s="3"/>
      <c r="F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ht="13.2">
      <c r="A937" s="15"/>
      <c r="B937" s="3"/>
      <c r="C937" s="3"/>
      <c r="D937" s="3"/>
      <c r="E937" s="3"/>
      <c r="F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ht="13.2">
      <c r="A938" s="15"/>
      <c r="B938" s="3"/>
      <c r="C938" s="3"/>
      <c r="D938" s="3"/>
      <c r="E938" s="3"/>
      <c r="F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ht="13.2">
      <c r="A939" s="15"/>
      <c r="B939" s="3"/>
      <c r="C939" s="3"/>
      <c r="D939" s="3"/>
      <c r="E939" s="3"/>
      <c r="F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ht="13.2">
      <c r="A940" s="15"/>
      <c r="B940" s="3"/>
      <c r="C940" s="3"/>
      <c r="D940" s="3"/>
      <c r="E940" s="3"/>
      <c r="F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ht="13.2">
      <c r="A941" s="15"/>
      <c r="B941" s="3"/>
      <c r="C941" s="3"/>
      <c r="D941" s="3"/>
      <c r="E941" s="3"/>
      <c r="F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ht="13.2">
      <c r="A942" s="15"/>
      <c r="B942" s="3"/>
      <c r="C942" s="3"/>
      <c r="D942" s="3"/>
      <c r="E942" s="3"/>
      <c r="F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ht="13.2">
      <c r="A943" s="15"/>
      <c r="B943" s="3"/>
      <c r="C943" s="3"/>
      <c r="D943" s="3"/>
      <c r="E943" s="3"/>
      <c r="F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ht="13.2">
      <c r="A944" s="15"/>
      <c r="B944" s="3"/>
      <c r="C944" s="3"/>
      <c r="D944" s="3"/>
      <c r="E944" s="3"/>
      <c r="F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ht="13.2">
      <c r="A945" s="15"/>
      <c r="B945" s="3"/>
      <c r="C945" s="3"/>
      <c r="D945" s="3"/>
      <c r="E945" s="3"/>
      <c r="F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ht="13.2">
      <c r="A946" s="15"/>
      <c r="B946" s="3"/>
      <c r="C946" s="3"/>
      <c r="D946" s="3"/>
      <c r="E946" s="3"/>
      <c r="F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ht="13.2">
      <c r="A947" s="15"/>
      <c r="B947" s="3"/>
      <c r="C947" s="3"/>
      <c r="D947" s="3"/>
      <c r="E947" s="3"/>
      <c r="F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ht="13.2">
      <c r="A948" s="15"/>
      <c r="B948" s="3"/>
      <c r="C948" s="3"/>
      <c r="D948" s="3"/>
      <c r="E948" s="3"/>
      <c r="F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ht="13.2">
      <c r="A949" s="15"/>
      <c r="B949" s="3"/>
      <c r="C949" s="3"/>
      <c r="D949" s="3"/>
      <c r="E949" s="3"/>
      <c r="F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ht="13.2">
      <c r="A950" s="15"/>
      <c r="B950" s="3"/>
      <c r="C950" s="3"/>
      <c r="D950" s="3"/>
      <c r="E950" s="3"/>
      <c r="F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ht="13.2">
      <c r="A951" s="15"/>
      <c r="B951" s="3"/>
      <c r="C951" s="3"/>
      <c r="D951" s="3"/>
      <c r="E951" s="3"/>
      <c r="F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ht="13.2">
      <c r="A952" s="15"/>
      <c r="B952" s="3"/>
      <c r="C952" s="3"/>
      <c r="D952" s="3"/>
      <c r="E952" s="3"/>
      <c r="F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ht="13.2">
      <c r="A953" s="15"/>
      <c r="B953" s="3"/>
      <c r="C953" s="3"/>
      <c r="D953" s="3"/>
      <c r="E953" s="3"/>
      <c r="F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ht="13.2">
      <c r="A954" s="15"/>
      <c r="B954" s="3"/>
      <c r="C954" s="3"/>
      <c r="D954" s="3"/>
      <c r="E954" s="3"/>
      <c r="F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ht="13.2">
      <c r="A955" s="15"/>
      <c r="B955" s="3"/>
      <c r="C955" s="3"/>
      <c r="D955" s="3"/>
      <c r="E955" s="3"/>
      <c r="F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ht="13.2">
      <c r="A956" s="15"/>
      <c r="B956" s="3"/>
      <c r="C956" s="3"/>
      <c r="D956" s="3"/>
      <c r="E956" s="3"/>
      <c r="F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ht="13.2">
      <c r="A957" s="15"/>
      <c r="B957" s="3"/>
      <c r="C957" s="3"/>
      <c r="D957" s="3"/>
      <c r="E957" s="3"/>
      <c r="F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ht="13.2">
      <c r="A958" s="15"/>
      <c r="B958" s="3"/>
      <c r="C958" s="3"/>
      <c r="D958" s="3"/>
      <c r="E958" s="3"/>
      <c r="F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ht="13.2">
      <c r="A959" s="15"/>
      <c r="B959" s="3"/>
      <c r="C959" s="3"/>
      <c r="D959" s="3"/>
      <c r="E959" s="3"/>
      <c r="F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ht="13.2">
      <c r="A960" s="15"/>
      <c r="B960" s="3"/>
      <c r="C960" s="3"/>
      <c r="D960" s="3"/>
      <c r="E960" s="3"/>
      <c r="F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ht="13.2">
      <c r="A961" s="15"/>
      <c r="B961" s="3"/>
      <c r="C961" s="3"/>
      <c r="D961" s="3"/>
      <c r="E961" s="3"/>
      <c r="F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13.2">
      <c r="A962" s="15"/>
      <c r="B962" s="3"/>
      <c r="C962" s="3"/>
      <c r="D962" s="3"/>
      <c r="E962" s="3"/>
      <c r="F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ht="13.2">
      <c r="A963" s="15"/>
      <c r="B963" s="3"/>
      <c r="C963" s="3"/>
      <c r="D963" s="3"/>
      <c r="E963" s="3"/>
      <c r="F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ht="13.2">
      <c r="A964" s="15"/>
      <c r="B964" s="3"/>
      <c r="C964" s="3"/>
      <c r="D964" s="3"/>
      <c r="E964" s="3"/>
      <c r="F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ht="13.2">
      <c r="A965" s="15"/>
      <c r="B965" s="3"/>
      <c r="C965" s="3"/>
      <c r="D965" s="3"/>
      <c r="E965" s="3"/>
      <c r="F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ht="13.2">
      <c r="A966" s="15"/>
      <c r="B966" s="3"/>
      <c r="C966" s="3"/>
      <c r="D966" s="3"/>
      <c r="E966" s="3"/>
      <c r="F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ht="13.2">
      <c r="A967" s="15"/>
      <c r="B967" s="3"/>
      <c r="C967" s="3"/>
      <c r="D967" s="3"/>
      <c r="E967" s="3"/>
      <c r="F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ht="13.2">
      <c r="A968" s="15"/>
      <c r="B968" s="3"/>
      <c r="C968" s="3"/>
      <c r="D968" s="3"/>
      <c r="E968" s="3"/>
      <c r="F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ht="13.2">
      <c r="A969" s="15"/>
      <c r="B969" s="3"/>
      <c r="C969" s="3"/>
      <c r="D969" s="3"/>
      <c r="E969" s="3"/>
      <c r="F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ht="13.2">
      <c r="A970" s="15"/>
      <c r="B970" s="3"/>
      <c r="C970" s="3"/>
      <c r="D970" s="3"/>
      <c r="E970" s="3"/>
      <c r="F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ht="13.2">
      <c r="A971" s="15"/>
      <c r="B971" s="3"/>
      <c r="C971" s="3"/>
      <c r="D971" s="3"/>
      <c r="E971" s="3"/>
      <c r="F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ht="13.2">
      <c r="A972" s="15"/>
      <c r="B972" s="3"/>
      <c r="C972" s="3"/>
      <c r="D972" s="3"/>
      <c r="E972" s="3"/>
      <c r="F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ht="13.2">
      <c r="A973" s="15"/>
      <c r="B973" s="3"/>
      <c r="C973" s="3"/>
      <c r="D973" s="3"/>
      <c r="E973" s="3"/>
      <c r="F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ht="13.2">
      <c r="A974" s="15"/>
      <c r="B974" s="3"/>
      <c r="C974" s="3"/>
      <c r="D974" s="3"/>
      <c r="E974" s="3"/>
      <c r="F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ht="13.2">
      <c r="A975" s="15"/>
      <c r="B975" s="3"/>
      <c r="C975" s="3"/>
      <c r="D975" s="3"/>
      <c r="E975" s="3"/>
      <c r="F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ht="13.2">
      <c r="A976" s="15"/>
      <c r="B976" s="3"/>
      <c r="C976" s="3"/>
      <c r="D976" s="3"/>
      <c r="E976" s="3"/>
      <c r="F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ht="13.2">
      <c r="A977" s="15"/>
      <c r="B977" s="3"/>
      <c r="C977" s="3"/>
      <c r="D977" s="3"/>
      <c r="E977" s="3"/>
      <c r="F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13.2">
      <c r="A978" s="15"/>
      <c r="B978" s="3"/>
      <c r="C978" s="3"/>
      <c r="D978" s="3"/>
      <c r="E978" s="3"/>
      <c r="F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ht="13.2">
      <c r="A979" s="15"/>
      <c r="B979" s="3"/>
      <c r="C979" s="3"/>
      <c r="D979" s="3"/>
      <c r="E979" s="3"/>
      <c r="F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ht="13.2">
      <c r="A980" s="15"/>
      <c r="B980" s="3"/>
      <c r="C980" s="3"/>
      <c r="D980" s="3"/>
      <c r="E980" s="3"/>
      <c r="F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ht="13.2">
      <c r="A981" s="15"/>
      <c r="B981" s="3"/>
      <c r="C981" s="3"/>
      <c r="D981" s="3"/>
      <c r="E981" s="3"/>
      <c r="F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ht="13.2">
      <c r="A982" s="15"/>
      <c r="B982" s="3"/>
      <c r="C982" s="3"/>
      <c r="D982" s="3"/>
      <c r="E982" s="3"/>
      <c r="F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ht="13.2">
      <c r="A983" s="15"/>
      <c r="B983" s="3"/>
      <c r="C983" s="3"/>
      <c r="D983" s="3"/>
      <c r="E983" s="3"/>
      <c r="F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ht="13.2">
      <c r="A984" s="15"/>
      <c r="B984" s="3"/>
      <c r="C984" s="3"/>
      <c r="D984" s="3"/>
      <c r="E984" s="3"/>
      <c r="F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ht="13.2">
      <c r="A985" s="15"/>
      <c r="B985" s="3"/>
      <c r="C985" s="3"/>
      <c r="D985" s="3"/>
      <c r="E985" s="3"/>
      <c r="F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ht="13.2">
      <c r="A986" s="15"/>
      <c r="B986" s="3"/>
      <c r="C986" s="3"/>
      <c r="D986" s="3"/>
      <c r="E986" s="3"/>
      <c r="F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ht="13.2">
      <c r="A987" s="15"/>
      <c r="B987" s="3"/>
      <c r="C987" s="3"/>
      <c r="D987" s="3"/>
      <c r="E987" s="3"/>
      <c r="F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ht="13.2">
      <c r="A988" s="15"/>
      <c r="B988" s="3"/>
      <c r="C988" s="3"/>
      <c r="D988" s="3"/>
      <c r="E988" s="3"/>
      <c r="F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ht="13.2">
      <c r="A989" s="15"/>
      <c r="B989" s="3"/>
      <c r="C989" s="3"/>
      <c r="D989" s="3"/>
      <c r="E989" s="3"/>
      <c r="F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ht="13.2">
      <c r="A990" s="15"/>
      <c r="B990" s="3"/>
      <c r="C990" s="3"/>
      <c r="D990" s="3"/>
      <c r="E990" s="3"/>
      <c r="F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ht="13.2">
      <c r="A991" s="15"/>
      <c r="B991" s="3"/>
      <c r="C991" s="3"/>
      <c r="D991" s="3"/>
      <c r="E991" s="3"/>
      <c r="F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ht="13.2">
      <c r="A992" s="15"/>
      <c r="B992" s="3"/>
      <c r="C992" s="3"/>
      <c r="D992" s="3"/>
      <c r="E992" s="3"/>
      <c r="F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ht="13.2">
      <c r="A993" s="15"/>
      <c r="B993" s="3"/>
      <c r="C993" s="3"/>
      <c r="D993" s="3"/>
      <c r="E993" s="3"/>
      <c r="F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13.2">
      <c r="A994" s="15"/>
      <c r="B994" s="3"/>
      <c r="C994" s="3"/>
      <c r="D994" s="3"/>
      <c r="E994" s="3"/>
      <c r="F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ht="13.2">
      <c r="A995" s="15"/>
      <c r="B995" s="3"/>
      <c r="C995" s="3"/>
      <c r="D995" s="3"/>
      <c r="E995" s="3"/>
      <c r="F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ht="13.2">
      <c r="A996" s="15"/>
      <c r="B996" s="3"/>
      <c r="C996" s="3"/>
      <c r="D996" s="3"/>
      <c r="E996" s="3"/>
      <c r="F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ht="13.2">
      <c r="A997" s="15"/>
      <c r="B997" s="3"/>
      <c r="C997" s="3"/>
      <c r="D997" s="3"/>
      <c r="E997" s="3"/>
      <c r="F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ht="13.2">
      <c r="A998" s="15"/>
      <c r="B998" s="3"/>
      <c r="C998" s="3"/>
      <c r="D998" s="3"/>
      <c r="E998" s="3"/>
      <c r="F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ht="13.2">
      <c r="A999" s="15"/>
      <c r="B999" s="3"/>
      <c r="C999" s="3"/>
      <c r="D999" s="3"/>
      <c r="E999" s="3"/>
      <c r="F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ht="13.2">
      <c r="A1000" s="15"/>
      <c r="B1000" s="3"/>
      <c r="C1000" s="3"/>
      <c r="D1000" s="3"/>
      <c r="E1000" s="3"/>
      <c r="F1000" s="3"/>
      <c r="H1000" s="3"/>
      <c r="I1000" s="3"/>
      <c r="J1000" s="3"/>
      <c r="K1000" s="3"/>
      <c r="L1000" s="3"/>
      <c r="M1000" s="3"/>
      <c r="N1000" s="3"/>
      <c r="O1000" s="3"/>
      <c r="P1000" s="3"/>
    </row>
    <row r="1001" spans="1:16" ht="13.2">
      <c r="A1001" s="15"/>
      <c r="B1001" s="3"/>
      <c r="C1001" s="3"/>
      <c r="D1001" s="3"/>
      <c r="E1001" s="3"/>
      <c r="F1001" s="3"/>
      <c r="H1001" s="3"/>
      <c r="I1001" s="3"/>
      <c r="J1001" s="3"/>
      <c r="K1001" s="3"/>
      <c r="L1001" s="3"/>
      <c r="M1001" s="3"/>
      <c r="N1001" s="3"/>
      <c r="O1001" s="3"/>
      <c r="P1001" s="3"/>
    </row>
    <row r="1002" spans="1:16" ht="13.2">
      <c r="A1002" s="15"/>
      <c r="B1002" s="3"/>
      <c r="C1002" s="3"/>
      <c r="D1002" s="3"/>
      <c r="E1002" s="3"/>
      <c r="F1002" s="3"/>
      <c r="H1002" s="3"/>
      <c r="I1002" s="3"/>
      <c r="J1002" s="3"/>
      <c r="K1002" s="3"/>
      <c r="L1002" s="3"/>
      <c r="M1002" s="3"/>
      <c r="N1002" s="3"/>
      <c r="O1002" s="3"/>
      <c r="P1002" s="3"/>
    </row>
    <row r="1003" spans="1:16" ht="13.2">
      <c r="A1003" s="15"/>
      <c r="B1003" s="3"/>
      <c r="C1003" s="3"/>
      <c r="D1003" s="3"/>
      <c r="E1003" s="3"/>
      <c r="F1003" s="3"/>
      <c r="H1003" s="3"/>
      <c r="I1003" s="3"/>
      <c r="J1003" s="3"/>
      <c r="K1003" s="3"/>
      <c r="L1003" s="3"/>
      <c r="M1003" s="3"/>
      <c r="N1003" s="3"/>
      <c r="O1003" s="3"/>
      <c r="P1003" s="3"/>
    </row>
    <row r="1004" spans="1:16" ht="13.2">
      <c r="A1004" s="15"/>
      <c r="B1004" s="3"/>
      <c r="C1004" s="3"/>
      <c r="D1004" s="3"/>
      <c r="E1004" s="3"/>
      <c r="F1004" s="3"/>
      <c r="H1004" s="3"/>
      <c r="I1004" s="3"/>
      <c r="J1004" s="3"/>
      <c r="K1004" s="3"/>
      <c r="L1004" s="3"/>
      <c r="M1004" s="3"/>
      <c r="N1004" s="3"/>
      <c r="O1004" s="3"/>
      <c r="P1004" s="3"/>
    </row>
    <row r="1005" spans="1:16" ht="13.2">
      <c r="A1005" s="15"/>
      <c r="B1005" s="3"/>
      <c r="C1005" s="3"/>
      <c r="D1005" s="3"/>
      <c r="E1005" s="3"/>
      <c r="F1005" s="3"/>
      <c r="H1005" s="3"/>
      <c r="I1005" s="3"/>
      <c r="J1005" s="3"/>
      <c r="K1005" s="3"/>
      <c r="L1005" s="3"/>
      <c r="M1005" s="3"/>
      <c r="N1005" s="3"/>
      <c r="O1005" s="3"/>
      <c r="P1005" s="3"/>
    </row>
    <row r="1006" spans="1:16" ht="13.2">
      <c r="A1006" s="15"/>
      <c r="B1006" s="3"/>
      <c r="C1006" s="3"/>
      <c r="D1006" s="3"/>
      <c r="E1006" s="3"/>
      <c r="F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 spans="1:16" ht="13.2">
      <c r="A1007" s="15"/>
      <c r="B1007" s="3"/>
      <c r="C1007" s="3"/>
      <c r="D1007" s="3"/>
      <c r="E1007" s="3"/>
      <c r="F1007" s="3"/>
      <c r="H1007" s="3"/>
      <c r="I1007" s="3"/>
      <c r="J1007" s="3"/>
      <c r="K1007" s="3"/>
      <c r="L1007" s="3"/>
      <c r="M1007" s="3"/>
      <c r="N1007" s="3"/>
      <c r="O1007" s="3"/>
      <c r="P1007" s="3"/>
    </row>
    <row r="1008" spans="1:16" ht="13.2">
      <c r="A1008" s="15"/>
      <c r="B1008" s="3"/>
      <c r="C1008" s="3"/>
      <c r="D1008" s="3"/>
      <c r="E1008" s="3"/>
      <c r="F1008" s="3"/>
      <c r="H1008" s="3"/>
      <c r="I1008" s="3"/>
      <c r="J1008" s="3"/>
      <c r="K1008" s="3"/>
      <c r="L1008" s="3"/>
      <c r="M1008" s="3"/>
      <c r="N1008" s="3"/>
      <c r="O1008" s="3"/>
      <c r="P1008" s="3"/>
    </row>
    <row r="1009" spans="1:16" ht="13.2">
      <c r="A1009" s="15"/>
      <c r="B1009" s="3"/>
      <c r="C1009" s="3"/>
      <c r="D1009" s="3"/>
      <c r="E1009" s="3"/>
      <c r="F1009" s="3"/>
      <c r="H1009" s="3"/>
      <c r="I1009" s="3"/>
      <c r="J1009" s="3"/>
      <c r="K1009" s="3"/>
      <c r="L1009" s="3"/>
      <c r="M1009" s="3"/>
      <c r="N1009" s="3"/>
      <c r="O1009" s="3"/>
      <c r="P1009" s="3"/>
    </row>
    <row r="1010" spans="1:16" ht="13.2">
      <c r="A1010" s="15"/>
      <c r="B1010" s="3"/>
      <c r="C1010" s="3"/>
      <c r="D1010" s="3"/>
      <c r="E1010" s="3"/>
      <c r="F1010" s="3"/>
      <c r="H1010" s="3"/>
      <c r="I1010" s="3"/>
      <c r="J1010" s="3"/>
      <c r="K1010" s="3"/>
      <c r="L1010" s="3"/>
      <c r="M1010" s="3"/>
      <c r="N1010" s="3"/>
      <c r="O1010" s="3"/>
      <c r="P1010" s="3"/>
    </row>
    <row r="1011" spans="1:16" ht="13.2">
      <c r="A1011" s="15"/>
      <c r="B1011" s="3"/>
      <c r="C1011" s="3"/>
      <c r="D1011" s="3"/>
      <c r="E1011" s="3"/>
      <c r="F1011" s="3"/>
      <c r="H1011" s="3"/>
      <c r="I1011" s="3"/>
      <c r="J1011" s="3"/>
      <c r="K1011" s="3"/>
      <c r="L1011" s="3"/>
      <c r="M1011" s="3"/>
      <c r="N1011" s="3"/>
      <c r="O1011" s="3"/>
      <c r="P1011" s="3"/>
    </row>
    <row r="1012" spans="1:16" ht="13.2">
      <c r="A1012" s="15"/>
      <c r="B1012" s="3"/>
      <c r="C1012" s="3"/>
      <c r="D1012" s="3"/>
      <c r="E1012" s="3"/>
      <c r="F1012" s="3"/>
      <c r="H1012" s="3"/>
      <c r="I1012" s="3"/>
      <c r="J1012" s="3"/>
      <c r="K1012" s="3"/>
      <c r="L1012" s="3"/>
      <c r="M1012" s="3"/>
      <c r="N1012" s="3"/>
      <c r="O1012" s="3"/>
      <c r="P1012" s="3"/>
    </row>
    <row r="1013" spans="1:16" ht="13.2">
      <c r="A1013" s="15"/>
      <c r="B1013" s="3"/>
      <c r="C1013" s="3"/>
      <c r="D1013" s="3"/>
      <c r="E1013" s="3"/>
      <c r="F1013" s="3"/>
      <c r="H1013" s="3"/>
      <c r="I1013" s="3"/>
      <c r="J1013" s="3"/>
      <c r="K1013" s="3"/>
      <c r="L1013" s="3"/>
      <c r="M1013" s="3"/>
      <c r="N1013" s="3"/>
      <c r="O1013" s="3"/>
      <c r="P1013" s="3"/>
    </row>
    <row r="1014" spans="1:16" ht="13.2">
      <c r="A1014" s="15"/>
      <c r="B1014" s="3"/>
      <c r="C1014" s="3"/>
      <c r="D1014" s="3"/>
      <c r="E1014" s="3"/>
      <c r="F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 spans="1:16" ht="13.2">
      <c r="A1015" s="15"/>
      <c r="B1015" s="3"/>
      <c r="C1015" s="3"/>
      <c r="D1015" s="3"/>
      <c r="E1015" s="3"/>
      <c r="F1015" s="3"/>
      <c r="H1015" s="3"/>
      <c r="I1015" s="3"/>
      <c r="J1015" s="3"/>
      <c r="K1015" s="3"/>
      <c r="L1015" s="3"/>
      <c r="M1015" s="3"/>
      <c r="N1015" s="3"/>
      <c r="O1015" s="3"/>
      <c r="P1015" s="3"/>
    </row>
    <row r="1016" spans="1:16" ht="13.2">
      <c r="A1016" s="15"/>
      <c r="B1016" s="3"/>
      <c r="C1016" s="3"/>
      <c r="D1016" s="3"/>
      <c r="E1016" s="3"/>
      <c r="F1016" s="3"/>
      <c r="H1016" s="3"/>
      <c r="I1016" s="3"/>
      <c r="J1016" s="3"/>
      <c r="K1016" s="3"/>
      <c r="L1016" s="3"/>
      <c r="M1016" s="3"/>
      <c r="N1016" s="3"/>
      <c r="O1016" s="3"/>
      <c r="P1016" s="3"/>
    </row>
    <row r="1017" spans="1:16" ht="13.2">
      <c r="A1017" s="15"/>
      <c r="B1017" s="3"/>
      <c r="C1017" s="3"/>
      <c r="D1017" s="3"/>
      <c r="E1017" s="3"/>
      <c r="F1017" s="3"/>
      <c r="H1017" s="3"/>
      <c r="I1017" s="3"/>
      <c r="J1017" s="3"/>
      <c r="K1017" s="3"/>
      <c r="L1017" s="3"/>
      <c r="M1017" s="3"/>
      <c r="N1017" s="3"/>
      <c r="O1017" s="3"/>
      <c r="P1017" s="3"/>
    </row>
    <row r="1018" spans="1:16" ht="13.2">
      <c r="A1018" s="15"/>
      <c r="B1018" s="3"/>
      <c r="C1018" s="3"/>
      <c r="D1018" s="3"/>
      <c r="E1018" s="3"/>
      <c r="F1018" s="3"/>
      <c r="H1018" s="3"/>
      <c r="I1018" s="3"/>
      <c r="J1018" s="3"/>
      <c r="K1018" s="3"/>
      <c r="L1018" s="3"/>
      <c r="M1018" s="3"/>
      <c r="N1018" s="3"/>
      <c r="O1018" s="3"/>
      <c r="P1018" s="3"/>
    </row>
    <row r="1019" spans="1:16" ht="13.2">
      <c r="A1019" s="15"/>
      <c r="B1019" s="3"/>
      <c r="C1019" s="3"/>
      <c r="D1019" s="3"/>
      <c r="E1019" s="3"/>
      <c r="F1019" s="3"/>
      <c r="H1019" s="3"/>
      <c r="I1019" s="3"/>
      <c r="J1019" s="3"/>
      <c r="K1019" s="3"/>
      <c r="L1019" s="3"/>
      <c r="M1019" s="3"/>
      <c r="N1019" s="3"/>
      <c r="O1019" s="3"/>
      <c r="P1019" s="3"/>
    </row>
    <row r="1020" spans="1:16" ht="13.2">
      <c r="A1020" s="15"/>
      <c r="B1020" s="3"/>
      <c r="C1020" s="3"/>
      <c r="D1020" s="3"/>
      <c r="E1020" s="3"/>
      <c r="F1020" s="3"/>
      <c r="H1020" s="3"/>
      <c r="I1020" s="3"/>
      <c r="J1020" s="3"/>
      <c r="K1020" s="3"/>
      <c r="L1020" s="3"/>
      <c r="M1020" s="3"/>
      <c r="N1020" s="3"/>
      <c r="O1020" s="3"/>
      <c r="P1020" s="3"/>
    </row>
    <row r="1021" spans="1:16" ht="13.2">
      <c r="A1021" s="15"/>
      <c r="B1021" s="3"/>
      <c r="C1021" s="3"/>
      <c r="D1021" s="3"/>
      <c r="E1021" s="3"/>
      <c r="F1021" s="3"/>
      <c r="H1021" s="3"/>
      <c r="I1021" s="3"/>
      <c r="J1021" s="3"/>
      <c r="K1021" s="3"/>
      <c r="L1021" s="3"/>
      <c r="M1021" s="3"/>
      <c r="N1021" s="3"/>
      <c r="O1021" s="3"/>
      <c r="P1021" s="3"/>
    </row>
    <row r="1022" spans="1:16" ht="13.2">
      <c r="A1022" s="15"/>
      <c r="B1022" s="3"/>
      <c r="C1022" s="3"/>
      <c r="D1022" s="3"/>
      <c r="E1022" s="3"/>
      <c r="F1022" s="3"/>
      <c r="H1022" s="3"/>
      <c r="I1022" s="3"/>
      <c r="J1022" s="3"/>
      <c r="K1022" s="3"/>
      <c r="L1022" s="3"/>
      <c r="M1022" s="3"/>
      <c r="N1022" s="3"/>
      <c r="O1022" s="3"/>
      <c r="P1022" s="3"/>
    </row>
    <row r="1023" spans="1:16" ht="13.2">
      <c r="A1023" s="15"/>
      <c r="B1023" s="3"/>
      <c r="C1023" s="3"/>
      <c r="D1023" s="3"/>
      <c r="E1023" s="3"/>
      <c r="F1023" s="3"/>
      <c r="H1023" s="3"/>
      <c r="I1023" s="3"/>
      <c r="J1023" s="3"/>
      <c r="K1023" s="3"/>
      <c r="L1023" s="3"/>
      <c r="M1023" s="3"/>
      <c r="N1023" s="3"/>
      <c r="O1023" s="3"/>
      <c r="P1023" s="3"/>
    </row>
    <row r="1024" spans="1:16" ht="13.2">
      <c r="A1024" s="15"/>
      <c r="B1024" s="3"/>
      <c r="C1024" s="3"/>
      <c r="D1024" s="3"/>
      <c r="E1024" s="3"/>
      <c r="F1024" s="3"/>
      <c r="H1024" s="3"/>
      <c r="I1024" s="3"/>
      <c r="J1024" s="3"/>
      <c r="K1024" s="3"/>
      <c r="L1024" s="3"/>
      <c r="M1024" s="3"/>
      <c r="N1024" s="3"/>
      <c r="O1024" s="3"/>
      <c r="P1024" s="3"/>
    </row>
    <row r="1025" spans="1:16" ht="13.2">
      <c r="A1025" s="15"/>
      <c r="B1025" s="3"/>
      <c r="C1025" s="3"/>
      <c r="D1025" s="3"/>
      <c r="E1025" s="3"/>
      <c r="F1025" s="3"/>
      <c r="H1025" s="3"/>
      <c r="I1025" s="3"/>
      <c r="J1025" s="3"/>
      <c r="K1025" s="3"/>
      <c r="L1025" s="3"/>
      <c r="M1025" s="3"/>
      <c r="N1025" s="3"/>
      <c r="O1025" s="3"/>
      <c r="P1025" s="3"/>
    </row>
    <row r="1026" spans="1:16" ht="13.2">
      <c r="A1026" s="15"/>
      <c r="B1026" s="3"/>
      <c r="C1026" s="3"/>
      <c r="D1026" s="3"/>
      <c r="E1026" s="3"/>
      <c r="F1026" s="3"/>
      <c r="H1026" s="3"/>
      <c r="I1026" s="3"/>
      <c r="J1026" s="3"/>
      <c r="K1026" s="3"/>
      <c r="L1026" s="3"/>
      <c r="M1026" s="3"/>
      <c r="N1026" s="3"/>
      <c r="O1026" s="3"/>
      <c r="P1026" s="3"/>
    </row>
    <row r="1027" spans="1:16" ht="13.2">
      <c r="A1027" s="15"/>
      <c r="B1027" s="3"/>
      <c r="C1027" s="3"/>
      <c r="D1027" s="3"/>
      <c r="E1027" s="3"/>
      <c r="F1027" s="3"/>
      <c r="H1027" s="3"/>
      <c r="I1027" s="3"/>
      <c r="J1027" s="3"/>
      <c r="K1027" s="3"/>
      <c r="L1027" s="3"/>
      <c r="M1027" s="3"/>
      <c r="N1027" s="3"/>
      <c r="O1027" s="3"/>
      <c r="P1027" s="3"/>
    </row>
    <row r="1028" spans="1:16" ht="13.2">
      <c r="A1028" s="15"/>
      <c r="B1028" s="3"/>
      <c r="C1028" s="3"/>
      <c r="D1028" s="3"/>
      <c r="E1028" s="3"/>
      <c r="F1028" s="3"/>
      <c r="H1028" s="3"/>
      <c r="I1028" s="3"/>
      <c r="J1028" s="3"/>
      <c r="K1028" s="3"/>
      <c r="L1028" s="3"/>
      <c r="M1028" s="3"/>
      <c r="N1028" s="3"/>
      <c r="O1028" s="3"/>
      <c r="P1028" s="3"/>
    </row>
    <row r="1029" spans="1:16" ht="13.2">
      <c r="A1029" s="15"/>
      <c r="B1029" s="3"/>
      <c r="C1029" s="3"/>
      <c r="D1029" s="3"/>
      <c r="E1029" s="3"/>
      <c r="F1029" s="3"/>
      <c r="H1029" s="3"/>
      <c r="I1029" s="3"/>
      <c r="J1029" s="3"/>
      <c r="K1029" s="3"/>
      <c r="L1029" s="3"/>
      <c r="M1029" s="3"/>
      <c r="N1029" s="3"/>
      <c r="O1029" s="3"/>
      <c r="P1029" s="3"/>
    </row>
    <row r="1030" spans="1:16" ht="13.2">
      <c r="A1030" s="15"/>
      <c r="B1030" s="3"/>
      <c r="C1030" s="3"/>
      <c r="D1030" s="3"/>
      <c r="E1030" s="3"/>
      <c r="F1030" s="3"/>
      <c r="H1030" s="3"/>
      <c r="I1030" s="3"/>
      <c r="J1030" s="3"/>
      <c r="K1030" s="3"/>
      <c r="L1030" s="3"/>
      <c r="M1030" s="3"/>
      <c r="N1030" s="3"/>
      <c r="O1030" s="3"/>
      <c r="P1030" s="3"/>
    </row>
    <row r="1031" spans="1:16" ht="13.2">
      <c r="A1031" s="15"/>
      <c r="B1031" s="3"/>
      <c r="C1031" s="3"/>
      <c r="D1031" s="3"/>
      <c r="E1031" s="3"/>
      <c r="F1031" s="3"/>
      <c r="H1031" s="3"/>
      <c r="I1031" s="3"/>
      <c r="J1031" s="3"/>
      <c r="K1031" s="3"/>
      <c r="L1031" s="3"/>
      <c r="M1031" s="3"/>
      <c r="N1031" s="3"/>
      <c r="O1031" s="3"/>
      <c r="P1031" s="3"/>
    </row>
    <row r="1032" spans="1:16" ht="13.2">
      <c r="A1032" s="15"/>
      <c r="B1032" s="3"/>
      <c r="C1032" s="3"/>
      <c r="D1032" s="3"/>
      <c r="E1032" s="3"/>
      <c r="F1032" s="3"/>
      <c r="H1032" s="3"/>
      <c r="I1032" s="3"/>
      <c r="J1032" s="3"/>
      <c r="K1032" s="3"/>
      <c r="L1032" s="3"/>
      <c r="M1032" s="3"/>
      <c r="N1032" s="3"/>
      <c r="O1032" s="3"/>
      <c r="P1032" s="3"/>
    </row>
    <row r="1033" spans="1:16" ht="13.2">
      <c r="A1033" s="15"/>
      <c r="B1033" s="3"/>
      <c r="C1033" s="3"/>
      <c r="D1033" s="3"/>
      <c r="E1033" s="3"/>
      <c r="F1033" s="3"/>
      <c r="H1033" s="3"/>
      <c r="I1033" s="3"/>
      <c r="J1033" s="3"/>
      <c r="K1033" s="3"/>
      <c r="L1033" s="3"/>
      <c r="M1033" s="3"/>
      <c r="N1033" s="3"/>
      <c r="O1033" s="3"/>
      <c r="P1033" s="3"/>
    </row>
    <row r="1034" spans="1:16" ht="13.2">
      <c r="A1034" s="15"/>
      <c r="B1034" s="3"/>
      <c r="C1034" s="3"/>
      <c r="D1034" s="3"/>
      <c r="E1034" s="3"/>
      <c r="F1034" s="3"/>
      <c r="H1034" s="3"/>
      <c r="I1034" s="3"/>
      <c r="J1034" s="3"/>
      <c r="K1034" s="3"/>
      <c r="L1034" s="3"/>
      <c r="M1034" s="3"/>
      <c r="N1034" s="3"/>
      <c r="O1034" s="3"/>
      <c r="P1034" s="3"/>
    </row>
    <row r="1035" spans="1:16" ht="13.2">
      <c r="A1035" s="15"/>
      <c r="B1035" s="3"/>
      <c r="C1035" s="3"/>
      <c r="D1035" s="3"/>
      <c r="E1035" s="3"/>
      <c r="F1035" s="3"/>
      <c r="H1035" s="3"/>
      <c r="I1035" s="3"/>
      <c r="J1035" s="3"/>
      <c r="K1035" s="3"/>
      <c r="L1035" s="3"/>
      <c r="M1035" s="3"/>
      <c r="N1035" s="3"/>
      <c r="O1035" s="3"/>
      <c r="P1035" s="3"/>
    </row>
    <row r="1036" spans="1:16" ht="13.2">
      <c r="A1036" s="15"/>
      <c r="B1036" s="3"/>
      <c r="C1036" s="3"/>
      <c r="D1036" s="3"/>
      <c r="E1036" s="3"/>
      <c r="F1036" s="3"/>
      <c r="H1036" s="3"/>
      <c r="I1036" s="3"/>
      <c r="J1036" s="3"/>
      <c r="K1036" s="3"/>
      <c r="L1036" s="3"/>
      <c r="M1036" s="3"/>
      <c r="N1036" s="3"/>
      <c r="O1036" s="3"/>
      <c r="P1036" s="3"/>
    </row>
    <row r="1037" spans="1:16" ht="13.2">
      <c r="A1037" s="15"/>
      <c r="B1037" s="3"/>
      <c r="C1037" s="3"/>
      <c r="D1037" s="3"/>
      <c r="E1037" s="3"/>
      <c r="F1037" s="3"/>
      <c r="H1037" s="3"/>
      <c r="I1037" s="3"/>
      <c r="J1037" s="3"/>
      <c r="K1037" s="3"/>
      <c r="L1037" s="3"/>
      <c r="M1037" s="3"/>
      <c r="N1037" s="3"/>
      <c r="O1037" s="3"/>
      <c r="P1037" s="3"/>
    </row>
    <row r="1038" spans="1:16" ht="13.2">
      <c r="A1038" s="15"/>
      <c r="B1038" s="3"/>
      <c r="C1038" s="3"/>
      <c r="D1038" s="3"/>
      <c r="E1038" s="3"/>
      <c r="F1038" s="3"/>
      <c r="H1038" s="3"/>
      <c r="I1038" s="3"/>
      <c r="J1038" s="3"/>
      <c r="K1038" s="3"/>
      <c r="L1038" s="3"/>
      <c r="M1038" s="3"/>
      <c r="N1038" s="3"/>
      <c r="O1038" s="3"/>
      <c r="P1038" s="3"/>
    </row>
    <row r="1039" spans="1:16" ht="13.2">
      <c r="A1039" s="15"/>
      <c r="B1039" s="3"/>
      <c r="C1039" s="3"/>
      <c r="D1039" s="3"/>
      <c r="E1039" s="3"/>
      <c r="F1039" s="3"/>
      <c r="H1039" s="3"/>
      <c r="I1039" s="3"/>
      <c r="J1039" s="3"/>
      <c r="K1039" s="3"/>
      <c r="L1039" s="3"/>
      <c r="M1039" s="3"/>
      <c r="N1039" s="3"/>
      <c r="O1039" s="3"/>
      <c r="P1039" s="3"/>
    </row>
    <row r="1040" spans="1:16" ht="13.2">
      <c r="A1040" s="15"/>
      <c r="B1040" s="3"/>
      <c r="C1040" s="3"/>
      <c r="D1040" s="3"/>
      <c r="E1040" s="3"/>
      <c r="F1040" s="3"/>
      <c r="H1040" s="3"/>
      <c r="I1040" s="3"/>
      <c r="J1040" s="3"/>
      <c r="K1040" s="3"/>
      <c r="L1040" s="3"/>
      <c r="M1040" s="3"/>
      <c r="N1040" s="3"/>
      <c r="O1040" s="3"/>
      <c r="P1040" s="3"/>
    </row>
    <row r="1041" spans="1:16" ht="13.2">
      <c r="A1041" s="15"/>
      <c r="B1041" s="3"/>
      <c r="C1041" s="3"/>
      <c r="D1041" s="3"/>
      <c r="E1041" s="3"/>
      <c r="F1041" s="3"/>
      <c r="H1041" s="3"/>
      <c r="I1041" s="3"/>
      <c r="J1041" s="3"/>
      <c r="K1041" s="3"/>
      <c r="L1041" s="3"/>
      <c r="M1041" s="3"/>
      <c r="N1041" s="3"/>
      <c r="O1041" s="3"/>
      <c r="P1041" s="3"/>
    </row>
  </sheetData>
  <printOptions horizontalCentered="1" gridLines="1"/>
  <pageMargins left="0.25" right="0.25" top="0.75" bottom="0.75" header="0.3" footer="0.3"/>
  <pageSetup paperSize="9" scale="83" fitToHeight="0" pageOrder="overThenDown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S1184"/>
  <sheetViews>
    <sheetView tabSelected="1" zoomScale="80" zoomScaleNormal="80" workbookViewId="0">
      <pane ySplit="2" topLeftCell="A3" activePane="bottomLeft" state="frozen"/>
      <selection pane="bottomLeft" activeCell="I267" sqref="I267"/>
    </sheetView>
  </sheetViews>
  <sheetFormatPr defaultColWidth="13.5546875" defaultRowHeight="15" customHeight="1"/>
  <cols>
    <col min="2" max="2" width="39" bestFit="1" customWidth="1"/>
    <col min="3" max="3" width="14.6640625" style="107" customWidth="1"/>
    <col min="5" max="5" width="1.109375" style="107" customWidth="1"/>
    <col min="6" max="8" width="13.5546875" style="107" customWidth="1"/>
    <col min="9" max="9" width="1.21875" style="107" customWidth="1"/>
    <col min="10" max="10" width="13.5546875" style="107" customWidth="1"/>
    <col min="11" max="11" width="13.5546875" style="75" customWidth="1"/>
    <col min="12" max="12" width="13.5546875" style="37" customWidth="1"/>
    <col min="13" max="13" width="13.5546875" style="75" customWidth="1"/>
    <col min="14" max="14" width="13.5546875" customWidth="1"/>
    <col min="15" max="15" width="13.5546875" style="37" customWidth="1"/>
    <col min="16" max="18" width="13.5546875" customWidth="1"/>
    <col min="19" max="19" width="13.5546875" style="107" customWidth="1"/>
    <col min="20" max="20" width="1.33203125" style="107" customWidth="1"/>
    <col min="21" max="21" width="15.21875" style="107" customWidth="1"/>
    <col min="22" max="27" width="13.5546875" style="107" customWidth="1"/>
    <col min="28" max="28" width="1.44140625" style="107" customWidth="1"/>
    <col min="29" max="29" width="13.5546875" style="71" customWidth="1"/>
    <col min="30" max="30" width="13.5546875" customWidth="1"/>
    <col min="31" max="31" width="2" style="107" customWidth="1"/>
    <col min="32" max="32" width="13.5546875" style="107" customWidth="1"/>
    <col min="33" max="33" width="13.5546875" customWidth="1"/>
    <col min="34" max="34" width="1.88671875" style="107" customWidth="1"/>
    <col min="35" max="35" width="13.5546875" style="67"/>
    <col min="36" max="36" width="2.109375" style="112" customWidth="1"/>
    <col min="37" max="43" width="13.5546875" style="16"/>
  </cols>
  <sheetData>
    <row r="1" spans="1:45" s="32" customFormat="1" ht="31.5" customHeight="1">
      <c r="A1" s="234" t="s">
        <v>119</v>
      </c>
      <c r="B1" s="165" t="s">
        <v>96</v>
      </c>
      <c r="C1" s="315"/>
      <c r="D1" s="141">
        <v>73620</v>
      </c>
      <c r="E1" s="168"/>
      <c r="F1" s="313" t="s">
        <v>61</v>
      </c>
      <c r="G1" s="314"/>
      <c r="H1" s="314"/>
      <c r="I1" s="201"/>
      <c r="J1" s="334"/>
      <c r="K1" s="381" t="s">
        <v>56</v>
      </c>
      <c r="L1" s="382"/>
      <c r="M1" s="382"/>
      <c r="N1" s="382"/>
      <c r="O1" s="382"/>
      <c r="P1" s="382"/>
      <c r="Q1" s="382"/>
      <c r="R1" s="382"/>
      <c r="S1" s="382"/>
      <c r="T1" s="202"/>
      <c r="U1" s="335"/>
      <c r="V1" s="379" t="s">
        <v>59</v>
      </c>
      <c r="W1" s="379"/>
      <c r="X1" s="379"/>
      <c r="Y1" s="379"/>
      <c r="Z1" s="379"/>
      <c r="AA1" s="380"/>
      <c r="AB1" s="203"/>
      <c r="AC1" s="375" t="s">
        <v>58</v>
      </c>
      <c r="AD1" s="376"/>
      <c r="AE1" s="205"/>
      <c r="AG1" s="84"/>
      <c r="AH1" s="203"/>
      <c r="AJ1" s="207"/>
      <c r="AK1" s="377" t="s">
        <v>86</v>
      </c>
      <c r="AL1" s="378"/>
      <c r="AM1" s="378"/>
      <c r="AN1" s="378"/>
      <c r="AO1" s="378"/>
      <c r="AP1" s="16"/>
      <c r="AQ1" s="16" t="s">
        <v>98</v>
      </c>
    </row>
    <row r="2" spans="1:45" ht="45" customHeight="1">
      <c r="A2" s="106" t="s">
        <v>0</v>
      </c>
      <c r="B2" s="106" t="s">
        <v>1</v>
      </c>
      <c r="C2" s="333" t="s">
        <v>138</v>
      </c>
      <c r="D2" s="152" t="s">
        <v>52</v>
      </c>
      <c r="E2" s="169"/>
      <c r="F2" s="343" t="s">
        <v>2</v>
      </c>
      <c r="G2" s="344" t="s">
        <v>3</v>
      </c>
      <c r="H2" s="344" t="s">
        <v>4</v>
      </c>
      <c r="I2" s="345"/>
      <c r="J2" s="346" t="s">
        <v>5</v>
      </c>
      <c r="K2" s="346" t="s">
        <v>66</v>
      </c>
      <c r="L2" s="346" t="s">
        <v>102</v>
      </c>
      <c r="M2" s="346" t="s">
        <v>53</v>
      </c>
      <c r="N2" s="346" t="s">
        <v>65</v>
      </c>
      <c r="O2" s="346" t="s">
        <v>90</v>
      </c>
      <c r="P2" s="346" t="s">
        <v>27</v>
      </c>
      <c r="Q2" s="346" t="s">
        <v>9</v>
      </c>
      <c r="R2" s="346" t="s">
        <v>26</v>
      </c>
      <c r="S2" s="346" t="s">
        <v>67</v>
      </c>
      <c r="T2" s="345"/>
      <c r="U2" s="340" t="s">
        <v>140</v>
      </c>
      <c r="V2" s="346" t="s">
        <v>139</v>
      </c>
      <c r="W2" s="346" t="s">
        <v>141</v>
      </c>
      <c r="X2" s="346" t="s">
        <v>101</v>
      </c>
      <c r="Y2" s="346" t="s">
        <v>68</v>
      </c>
      <c r="Z2" s="346" t="s">
        <v>91</v>
      </c>
      <c r="AA2" s="346" t="s">
        <v>69</v>
      </c>
      <c r="AB2" s="345"/>
      <c r="AC2" s="346" t="s">
        <v>63</v>
      </c>
      <c r="AD2" s="346" t="s">
        <v>64</v>
      </c>
      <c r="AE2" s="345"/>
      <c r="AF2" s="347" t="s">
        <v>57</v>
      </c>
      <c r="AG2" s="348" t="s">
        <v>13</v>
      </c>
      <c r="AH2" s="349"/>
      <c r="AI2" s="350" t="s">
        <v>14</v>
      </c>
      <c r="AJ2" s="351"/>
      <c r="AK2" s="352" t="s">
        <v>50</v>
      </c>
      <c r="AL2" s="352" t="s">
        <v>123</v>
      </c>
      <c r="AM2" s="352" t="s">
        <v>87</v>
      </c>
      <c r="AN2" s="352" t="s">
        <v>93</v>
      </c>
      <c r="AO2" s="352" t="s">
        <v>122</v>
      </c>
      <c r="AP2" s="240" t="s">
        <v>15</v>
      </c>
    </row>
    <row r="3" spans="1:45" s="75" customFormat="1" ht="45" customHeight="1">
      <c r="A3" s="106"/>
      <c r="B3" s="106"/>
      <c r="C3" s="152"/>
      <c r="D3" s="152" t="s">
        <v>62</v>
      </c>
      <c r="E3" s="169"/>
      <c r="F3" s="353">
        <v>15448</v>
      </c>
      <c r="G3" s="354">
        <v>4400</v>
      </c>
      <c r="H3" s="354">
        <v>6800</v>
      </c>
      <c r="I3" s="355"/>
      <c r="J3" s="354">
        <v>400</v>
      </c>
      <c r="K3" s="354">
        <v>65</v>
      </c>
      <c r="L3" s="354">
        <v>500</v>
      </c>
      <c r="M3" s="354">
        <v>450</v>
      </c>
      <c r="N3" s="354">
        <v>72</v>
      </c>
      <c r="O3" s="354">
        <v>1329</v>
      </c>
      <c r="P3" s="354">
        <v>4028</v>
      </c>
      <c r="Q3" s="354">
        <v>1300</v>
      </c>
      <c r="R3" s="354">
        <v>569</v>
      </c>
      <c r="S3" s="354">
        <v>588</v>
      </c>
      <c r="T3" s="355"/>
      <c r="U3" s="356">
        <v>6000</v>
      </c>
      <c r="V3" s="354">
        <v>1000</v>
      </c>
      <c r="W3" s="354">
        <v>5000</v>
      </c>
      <c r="X3" s="354">
        <v>1000</v>
      </c>
      <c r="Y3" s="354">
        <v>7500</v>
      </c>
      <c r="Z3" s="354">
        <v>21291</v>
      </c>
      <c r="AA3" s="354">
        <v>920</v>
      </c>
      <c r="AB3" s="355"/>
      <c r="AC3" s="354">
        <v>600</v>
      </c>
      <c r="AD3" s="354">
        <v>800</v>
      </c>
      <c r="AE3" s="355"/>
      <c r="AF3" s="354">
        <v>2000</v>
      </c>
      <c r="AG3" s="357">
        <v>60</v>
      </c>
      <c r="AH3" s="358"/>
      <c r="AI3" s="359">
        <f>SUM(F3:AG3)</f>
        <v>82120</v>
      </c>
      <c r="AJ3" s="360"/>
      <c r="AK3" s="361">
        <v>17000</v>
      </c>
      <c r="AL3" s="146">
        <v>0</v>
      </c>
      <c r="AM3" s="319">
        <v>0</v>
      </c>
      <c r="AN3" s="146">
        <v>700</v>
      </c>
      <c r="AO3" s="146">
        <v>10000</v>
      </c>
      <c r="AP3" s="239">
        <f>SUM(AK3:AO3)</f>
        <v>27700</v>
      </c>
      <c r="AQ3" s="68"/>
      <c r="AR3" s="112"/>
      <c r="AS3" s="112"/>
    </row>
    <row r="4" spans="1:45" s="107" customFormat="1">
      <c r="A4" s="106" t="s">
        <v>165</v>
      </c>
      <c r="B4" s="368" t="s">
        <v>166</v>
      </c>
      <c r="C4" s="333" t="s">
        <v>27</v>
      </c>
      <c r="D4" s="152">
        <v>316.08999999999997</v>
      </c>
      <c r="E4" s="169"/>
      <c r="F4" s="150">
        <f>IF(C4=F1,D4,0)</f>
        <v>0</v>
      </c>
      <c r="G4" s="356"/>
      <c r="H4" s="356"/>
      <c r="I4" s="355"/>
      <c r="J4" s="356"/>
      <c r="K4" s="356"/>
      <c r="L4" s="356"/>
      <c r="M4" s="356"/>
      <c r="N4" s="356"/>
      <c r="O4" s="356"/>
      <c r="P4" s="356">
        <v>316.08999999999997</v>
      </c>
      <c r="Q4" s="356"/>
      <c r="R4" s="356"/>
      <c r="S4" s="356"/>
      <c r="T4" s="355"/>
      <c r="U4" s="356"/>
      <c r="V4" s="356"/>
      <c r="W4" s="356"/>
      <c r="X4" s="356"/>
      <c r="Y4" s="356"/>
      <c r="Z4" s="356"/>
      <c r="AA4" s="356"/>
      <c r="AB4" s="355"/>
      <c r="AC4" s="356"/>
      <c r="AD4" s="356"/>
      <c r="AE4" s="355"/>
      <c r="AF4" s="356"/>
      <c r="AG4" s="369"/>
      <c r="AH4" s="367"/>
      <c r="AI4" s="370">
        <f>SUM(F4:AG4)</f>
        <v>316.08999999999997</v>
      </c>
      <c r="AJ4" s="360"/>
      <c r="AK4" s="146"/>
      <c r="AL4" s="146"/>
      <c r="AM4" s="319"/>
      <c r="AN4" s="146"/>
      <c r="AO4" s="146"/>
      <c r="AP4" s="239"/>
      <c r="AQ4" s="68"/>
      <c r="AR4" s="112"/>
      <c r="AS4" s="112"/>
    </row>
    <row r="5" spans="1:45" ht="20.25" customHeight="1">
      <c r="A5" s="134" t="s">
        <v>164</v>
      </c>
      <c r="B5" s="136" t="s">
        <v>145</v>
      </c>
      <c r="C5" s="316" t="s">
        <v>26</v>
      </c>
      <c r="D5" s="73">
        <v>542.62</v>
      </c>
      <c r="E5" s="170"/>
      <c r="F5" s="150">
        <f>IF(C5=F2,D5,0)</f>
        <v>0</v>
      </c>
      <c r="G5" s="150">
        <f>IF(C5=G2,D5,0)</f>
        <v>0</v>
      </c>
      <c r="H5" s="150">
        <f t="shared" ref="H5" si="0">IF(E5=H2,F5,0)</f>
        <v>0</v>
      </c>
      <c r="I5" s="197"/>
      <c r="J5" s="150"/>
      <c r="K5" s="150"/>
      <c r="L5" s="150"/>
      <c r="M5" s="150"/>
      <c r="N5" s="150"/>
      <c r="O5" s="150"/>
      <c r="P5" s="167"/>
      <c r="Q5" s="150"/>
      <c r="R5" s="150">
        <f>D5</f>
        <v>542.62</v>
      </c>
      <c r="S5" s="150"/>
      <c r="T5" s="197"/>
      <c r="U5" s="336"/>
      <c r="V5" s="150"/>
      <c r="W5" s="150"/>
      <c r="X5" s="150"/>
      <c r="Y5" s="150"/>
      <c r="Z5" s="150"/>
      <c r="AA5" s="150"/>
      <c r="AB5" s="197"/>
      <c r="AC5" s="155"/>
      <c r="AD5" s="150"/>
      <c r="AE5" s="197"/>
      <c r="AF5" s="150"/>
      <c r="AG5" s="150"/>
      <c r="AH5" s="209"/>
      <c r="AI5" s="370">
        <f t="shared" ref="AI5:AI67" si="1">SUM(F5:AG5)</f>
        <v>542.62</v>
      </c>
      <c r="AJ5" s="194"/>
      <c r="AK5" s="83"/>
      <c r="AL5" s="83"/>
      <c r="AM5" s="153"/>
      <c r="AN5" s="208"/>
      <c r="AO5" s="208"/>
      <c r="AP5" s="68">
        <f>SUM(AI5:AO5)</f>
        <v>542.62</v>
      </c>
    </row>
    <row r="6" spans="1:45" ht="14.25" customHeight="1">
      <c r="A6" s="134" t="s">
        <v>164</v>
      </c>
      <c r="B6" s="136" t="s">
        <v>150</v>
      </c>
      <c r="C6" s="316" t="s">
        <v>50</v>
      </c>
      <c r="D6" s="73">
        <v>281.31</v>
      </c>
      <c r="E6" s="170"/>
      <c r="F6" s="150">
        <f>IF(C6=F2,D6,0)</f>
        <v>0</v>
      </c>
      <c r="G6" s="151"/>
      <c r="H6" s="151"/>
      <c r="I6" s="198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98"/>
      <c r="U6" s="166"/>
      <c r="V6" s="151"/>
      <c r="W6" s="151"/>
      <c r="X6" s="151"/>
      <c r="Y6" s="151"/>
      <c r="Z6" s="151"/>
      <c r="AA6" s="151"/>
      <c r="AB6" s="198"/>
      <c r="AC6" s="151"/>
      <c r="AD6" s="151"/>
      <c r="AE6" s="198"/>
      <c r="AF6" s="151"/>
      <c r="AG6" s="151"/>
      <c r="AH6" s="210"/>
      <c r="AI6" s="370">
        <f t="shared" si="1"/>
        <v>0</v>
      </c>
      <c r="AJ6" s="194"/>
      <c r="AK6" s="83">
        <f>D6</f>
        <v>281.31</v>
      </c>
      <c r="AL6" s="83"/>
      <c r="AM6" s="153"/>
      <c r="AN6" s="208"/>
      <c r="AO6" s="208"/>
      <c r="AP6" s="68">
        <f t="shared" ref="AP6:AP68" si="2">SUM(AI6:AO6)</f>
        <v>281.31</v>
      </c>
    </row>
    <row r="7" spans="1:45" ht="14.25" customHeight="1">
      <c r="A7" s="134" t="s">
        <v>164</v>
      </c>
      <c r="B7" s="136" t="s">
        <v>151</v>
      </c>
      <c r="C7" s="316" t="s">
        <v>60</v>
      </c>
      <c r="D7" s="73">
        <v>350</v>
      </c>
      <c r="E7" s="170"/>
      <c r="F7" s="150">
        <f>IF(C7=F2,D7,0)</f>
        <v>0</v>
      </c>
      <c r="G7" s="151"/>
      <c r="H7" s="151"/>
      <c r="I7" s="198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98"/>
      <c r="U7" s="166"/>
      <c r="V7" s="151"/>
      <c r="W7" s="151"/>
      <c r="X7" s="151"/>
      <c r="Y7" s="151"/>
      <c r="Z7" s="151"/>
      <c r="AA7" s="151"/>
      <c r="AB7" s="198"/>
      <c r="AC7" s="151"/>
      <c r="AD7" s="151">
        <f>D7</f>
        <v>350</v>
      </c>
      <c r="AE7" s="198"/>
      <c r="AF7" s="151"/>
      <c r="AG7" s="151"/>
      <c r="AH7" s="210"/>
      <c r="AI7" s="370">
        <f t="shared" si="1"/>
        <v>350</v>
      </c>
      <c r="AJ7" s="194"/>
      <c r="AK7" s="83"/>
      <c r="AL7" s="83"/>
      <c r="AM7" s="153"/>
      <c r="AN7" s="208"/>
      <c r="AO7" s="208"/>
      <c r="AP7" s="68">
        <f t="shared" si="2"/>
        <v>350</v>
      </c>
    </row>
    <row r="8" spans="1:45" ht="14.25" customHeight="1">
      <c r="A8" s="134" t="s">
        <v>164</v>
      </c>
      <c r="B8" s="136" t="s">
        <v>152</v>
      </c>
      <c r="C8" s="316" t="s">
        <v>4</v>
      </c>
      <c r="D8" s="73">
        <v>719.27</v>
      </c>
      <c r="E8" s="170"/>
      <c r="F8" s="150">
        <f>IF(C8=F2,D8,0)</f>
        <v>0</v>
      </c>
      <c r="G8" s="151"/>
      <c r="H8" s="151">
        <f>D8</f>
        <v>719.27</v>
      </c>
      <c r="I8" s="198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98"/>
      <c r="U8" s="166"/>
      <c r="V8" s="151"/>
      <c r="W8" s="151"/>
      <c r="X8" s="151"/>
      <c r="Y8" s="151"/>
      <c r="Z8" s="151"/>
      <c r="AA8" s="151"/>
      <c r="AB8" s="198"/>
      <c r="AC8" s="151"/>
      <c r="AD8" s="151"/>
      <c r="AE8" s="198"/>
      <c r="AF8" s="151"/>
      <c r="AG8" s="151"/>
      <c r="AH8" s="210"/>
      <c r="AI8" s="370">
        <f t="shared" si="1"/>
        <v>719.27</v>
      </c>
      <c r="AJ8" s="194"/>
      <c r="AK8" s="83"/>
      <c r="AL8" s="83"/>
      <c r="AM8" s="153"/>
      <c r="AN8" s="208"/>
      <c r="AO8" s="208"/>
      <c r="AP8" s="68">
        <f t="shared" si="2"/>
        <v>719.27</v>
      </c>
    </row>
    <row r="9" spans="1:45" ht="14.25" customHeight="1">
      <c r="A9" s="134" t="s">
        <v>164</v>
      </c>
      <c r="B9" s="388" t="s">
        <v>153</v>
      </c>
      <c r="C9" s="316" t="s">
        <v>146</v>
      </c>
      <c r="D9" s="73">
        <v>40.89</v>
      </c>
      <c r="E9" s="170"/>
      <c r="F9" s="150">
        <f>IF(C9=F2,D9,0)</f>
        <v>40.89</v>
      </c>
      <c r="G9" s="151"/>
      <c r="H9" s="151"/>
      <c r="I9" s="198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98"/>
      <c r="U9" s="166"/>
      <c r="V9" s="151"/>
      <c r="W9" s="151"/>
      <c r="X9" s="151"/>
      <c r="Y9" s="151"/>
      <c r="Z9" s="151"/>
      <c r="AA9" s="151"/>
      <c r="AB9" s="198"/>
      <c r="AC9" s="151"/>
      <c r="AD9" s="151"/>
      <c r="AE9" s="198"/>
      <c r="AF9" s="151"/>
      <c r="AG9" s="151"/>
      <c r="AH9" s="210"/>
      <c r="AI9" s="370">
        <f t="shared" si="1"/>
        <v>40.89</v>
      </c>
      <c r="AJ9" s="194"/>
      <c r="AK9" s="83"/>
      <c r="AL9" s="83"/>
      <c r="AM9" s="153"/>
      <c r="AN9" s="208"/>
      <c r="AO9" s="208"/>
      <c r="AP9" s="68">
        <f t="shared" si="2"/>
        <v>40.89</v>
      </c>
    </row>
    <row r="10" spans="1:45" ht="14.25" customHeight="1">
      <c r="A10" s="134" t="s">
        <v>164</v>
      </c>
      <c r="B10" s="388" t="s">
        <v>154</v>
      </c>
      <c r="C10" s="316" t="s">
        <v>146</v>
      </c>
      <c r="D10" s="73">
        <v>716.03</v>
      </c>
      <c r="E10" s="170"/>
      <c r="F10" s="150">
        <f>IF(C10=F2,D10,0)</f>
        <v>716.03</v>
      </c>
      <c r="G10" s="151"/>
      <c r="H10" s="151"/>
      <c r="I10" s="198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98"/>
      <c r="U10" s="166"/>
      <c r="V10" s="151"/>
      <c r="W10" s="151"/>
      <c r="X10" s="151"/>
      <c r="Y10" s="151"/>
      <c r="Z10" s="151"/>
      <c r="AA10" s="151"/>
      <c r="AB10" s="198"/>
      <c r="AC10" s="151"/>
      <c r="AD10" s="151"/>
      <c r="AE10" s="198"/>
      <c r="AF10" s="151"/>
      <c r="AG10" s="151"/>
      <c r="AH10" s="210"/>
      <c r="AI10" s="370">
        <f t="shared" si="1"/>
        <v>716.03</v>
      </c>
      <c r="AJ10" s="194"/>
      <c r="AK10" s="83"/>
      <c r="AL10" s="83"/>
      <c r="AM10" s="153"/>
      <c r="AN10" s="208"/>
      <c r="AO10" s="208"/>
      <c r="AP10" s="68">
        <f t="shared" si="2"/>
        <v>716.03</v>
      </c>
    </row>
    <row r="11" spans="1:45" ht="14.25" customHeight="1">
      <c r="A11" s="134" t="s">
        <v>164</v>
      </c>
      <c r="B11" s="388" t="s">
        <v>155</v>
      </c>
      <c r="C11" s="316" t="s">
        <v>146</v>
      </c>
      <c r="D11" s="73">
        <v>494.44</v>
      </c>
      <c r="E11" s="170"/>
      <c r="F11" s="150">
        <f>IF(C11=F2,D11,0)</f>
        <v>494.44</v>
      </c>
      <c r="G11" s="151"/>
      <c r="H11" s="151"/>
      <c r="I11" s="198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98"/>
      <c r="U11" s="166"/>
      <c r="V11" s="257"/>
      <c r="W11" s="257"/>
      <c r="X11" s="151"/>
      <c r="Y11" s="151"/>
      <c r="Z11" s="151"/>
      <c r="AA11" s="151"/>
      <c r="AB11" s="198"/>
      <c r="AC11" s="151"/>
      <c r="AD11" s="151"/>
      <c r="AE11" s="198"/>
      <c r="AF11" s="151"/>
      <c r="AG11" s="151"/>
      <c r="AH11" s="210"/>
      <c r="AI11" s="370">
        <f t="shared" si="1"/>
        <v>494.44</v>
      </c>
      <c r="AJ11" s="194"/>
      <c r="AK11" s="83"/>
      <c r="AL11" s="83"/>
      <c r="AM11" s="153"/>
      <c r="AN11" s="208"/>
      <c r="AO11" s="208"/>
      <c r="AP11" s="68">
        <f t="shared" si="2"/>
        <v>494.44</v>
      </c>
    </row>
    <row r="12" spans="1:45" ht="14.25" customHeight="1">
      <c r="A12" s="134" t="s">
        <v>164</v>
      </c>
      <c r="B12" s="388" t="s">
        <v>156</v>
      </c>
      <c r="C12" s="316" t="s">
        <v>146</v>
      </c>
      <c r="D12" s="73">
        <v>99.85</v>
      </c>
      <c r="E12" s="170"/>
      <c r="F12" s="150">
        <f>IF(C12=F2,D12,0)</f>
        <v>99.85</v>
      </c>
      <c r="G12" s="151"/>
      <c r="H12" s="151"/>
      <c r="I12" s="198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98"/>
      <c r="U12" s="166"/>
      <c r="V12" s="151"/>
      <c r="W12" s="151"/>
      <c r="X12" s="151"/>
      <c r="Y12" s="151"/>
      <c r="Z12" s="151"/>
      <c r="AA12" s="151"/>
      <c r="AB12" s="198"/>
      <c r="AC12" s="151"/>
      <c r="AD12" s="151"/>
      <c r="AE12" s="198"/>
      <c r="AF12" s="151"/>
      <c r="AG12" s="151"/>
      <c r="AH12" s="210"/>
      <c r="AI12" s="370">
        <f t="shared" si="1"/>
        <v>99.85</v>
      </c>
      <c r="AJ12" s="194"/>
      <c r="AK12" s="83"/>
      <c r="AL12" s="83"/>
      <c r="AM12" s="153"/>
      <c r="AN12" s="208"/>
      <c r="AO12" s="208"/>
      <c r="AP12" s="68">
        <f t="shared" si="2"/>
        <v>99.85</v>
      </c>
    </row>
    <row r="13" spans="1:45" ht="14.25" customHeight="1">
      <c r="A13" s="134" t="s">
        <v>164</v>
      </c>
      <c r="B13" s="136" t="s">
        <v>157</v>
      </c>
      <c r="C13" s="316" t="s">
        <v>3</v>
      </c>
      <c r="D13" s="73">
        <v>461.35</v>
      </c>
      <c r="E13" s="170"/>
      <c r="F13" s="150">
        <f>IF(C13=F2,D13,0)</f>
        <v>0</v>
      </c>
      <c r="G13" s="151">
        <f>D13</f>
        <v>461.35</v>
      </c>
      <c r="H13" s="151"/>
      <c r="I13" s="198"/>
      <c r="J13" s="151"/>
      <c r="K13" s="151"/>
      <c r="L13" s="166"/>
      <c r="M13" s="151"/>
      <c r="N13" s="151"/>
      <c r="O13" s="151"/>
      <c r="P13" s="151"/>
      <c r="Q13" s="151"/>
      <c r="R13" s="151"/>
      <c r="S13" s="151"/>
      <c r="T13" s="198"/>
      <c r="U13" s="166"/>
      <c r="V13" s="73"/>
      <c r="W13" s="73"/>
      <c r="X13" s="151"/>
      <c r="Y13" s="151"/>
      <c r="Z13" s="151"/>
      <c r="AA13" s="151"/>
      <c r="AB13" s="198"/>
      <c r="AC13" s="151"/>
      <c r="AD13" s="151"/>
      <c r="AE13" s="198"/>
      <c r="AF13" s="151"/>
      <c r="AG13" s="151"/>
      <c r="AH13" s="210"/>
      <c r="AI13" s="370">
        <f t="shared" si="1"/>
        <v>461.35</v>
      </c>
      <c r="AJ13" s="194"/>
      <c r="AK13" s="83"/>
      <c r="AL13" s="83"/>
      <c r="AM13" s="153"/>
      <c r="AN13" s="208"/>
      <c r="AO13" s="208"/>
      <c r="AP13" s="68">
        <f t="shared" si="2"/>
        <v>461.35</v>
      </c>
    </row>
    <row r="14" spans="1:45" ht="14.25" customHeight="1">
      <c r="A14" s="134" t="s">
        <v>164</v>
      </c>
      <c r="B14" s="136" t="s">
        <v>158</v>
      </c>
      <c r="C14" s="316" t="s">
        <v>53</v>
      </c>
      <c r="D14" s="73">
        <v>115.97</v>
      </c>
      <c r="E14" s="170"/>
      <c r="F14" s="150">
        <f>IF(C14=F2,D14,0)</f>
        <v>0</v>
      </c>
      <c r="G14" s="151"/>
      <c r="H14" s="151"/>
      <c r="I14" s="198"/>
      <c r="J14" s="151"/>
      <c r="K14" s="151"/>
      <c r="L14" s="166"/>
      <c r="M14" s="151">
        <f>D14</f>
        <v>115.97</v>
      </c>
      <c r="N14" s="151"/>
      <c r="O14" s="151"/>
      <c r="P14" s="151"/>
      <c r="Q14" s="151"/>
      <c r="R14" s="151"/>
      <c r="S14" s="151"/>
      <c r="T14" s="198"/>
      <c r="U14" s="166"/>
      <c r="V14" s="73"/>
      <c r="W14" s="73"/>
      <c r="X14" s="151"/>
      <c r="Y14" s="151"/>
      <c r="Z14" s="151"/>
      <c r="AA14" s="151"/>
      <c r="AB14" s="198"/>
      <c r="AC14" s="151"/>
      <c r="AD14" s="151"/>
      <c r="AE14" s="198"/>
      <c r="AF14" s="151"/>
      <c r="AG14" s="151"/>
      <c r="AH14" s="210"/>
      <c r="AI14" s="370">
        <f t="shared" si="1"/>
        <v>115.97</v>
      </c>
      <c r="AJ14" s="194"/>
      <c r="AK14" s="83"/>
      <c r="AL14" s="83"/>
      <c r="AM14" s="153"/>
      <c r="AN14" s="208"/>
      <c r="AO14" s="208"/>
      <c r="AP14" s="68">
        <f t="shared" si="2"/>
        <v>115.97</v>
      </c>
    </row>
    <row r="15" spans="1:45" ht="14.25" customHeight="1">
      <c r="A15" s="134" t="s">
        <v>164</v>
      </c>
      <c r="B15" s="136" t="s">
        <v>159</v>
      </c>
      <c r="C15" s="316" t="s">
        <v>10</v>
      </c>
      <c r="D15" s="73">
        <v>1056</v>
      </c>
      <c r="E15" s="170"/>
      <c r="F15" s="150">
        <f t="shared" ref="F15" si="3">IF(C15=F6,D15,0)</f>
        <v>0</v>
      </c>
      <c r="G15" s="151"/>
      <c r="H15" s="151"/>
      <c r="I15" s="198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98"/>
      <c r="U15" s="166"/>
      <c r="V15" s="73"/>
      <c r="W15" s="73"/>
      <c r="X15" s="151"/>
      <c r="Y15" s="151"/>
      <c r="Z15" s="151"/>
      <c r="AA15" s="151"/>
      <c r="AB15" s="198"/>
      <c r="AC15" s="151"/>
      <c r="AD15" s="151"/>
      <c r="AE15" s="198"/>
      <c r="AF15" s="151">
        <f>D15</f>
        <v>1056</v>
      </c>
      <c r="AG15" s="151"/>
      <c r="AH15" s="210"/>
      <c r="AI15" s="370">
        <f t="shared" si="1"/>
        <v>1056</v>
      </c>
      <c r="AJ15" s="194"/>
      <c r="AK15" s="83"/>
      <c r="AL15" s="83"/>
      <c r="AM15" s="153"/>
      <c r="AN15" s="208"/>
      <c r="AO15" s="208"/>
      <c r="AP15" s="68">
        <f t="shared" si="2"/>
        <v>1056</v>
      </c>
    </row>
    <row r="16" spans="1:45" ht="14.25" customHeight="1">
      <c r="A16" s="134" t="s">
        <v>164</v>
      </c>
      <c r="B16" s="136" t="s">
        <v>160</v>
      </c>
      <c r="C16" s="316" t="s">
        <v>50</v>
      </c>
      <c r="D16" s="73">
        <v>20</v>
      </c>
      <c r="E16" s="170"/>
      <c r="F16" s="150">
        <f t="shared" ref="F16" si="4">IF(C16=F6,D16,0)</f>
        <v>0</v>
      </c>
      <c r="G16" s="151"/>
      <c r="H16" s="151"/>
      <c r="I16" s="198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98"/>
      <c r="U16" s="166"/>
      <c r="V16" s="73"/>
      <c r="W16" s="73"/>
      <c r="X16" s="151"/>
      <c r="Y16" s="151"/>
      <c r="Z16" s="151"/>
      <c r="AA16" s="151"/>
      <c r="AB16" s="198"/>
      <c r="AC16" s="151"/>
      <c r="AD16" s="151"/>
      <c r="AE16" s="198"/>
      <c r="AF16" s="151"/>
      <c r="AG16" s="151"/>
      <c r="AH16" s="210"/>
      <c r="AI16" s="370">
        <f t="shared" si="1"/>
        <v>0</v>
      </c>
      <c r="AJ16" s="194"/>
      <c r="AK16" s="83">
        <f>D16</f>
        <v>20</v>
      </c>
      <c r="AL16" s="83"/>
      <c r="AM16" s="153"/>
      <c r="AN16" s="208"/>
      <c r="AO16" s="208"/>
      <c r="AP16" s="68">
        <f t="shared" si="2"/>
        <v>20</v>
      </c>
    </row>
    <row r="17" spans="1:42" ht="14.25" customHeight="1">
      <c r="A17" s="134" t="s">
        <v>164</v>
      </c>
      <c r="B17" s="136" t="s">
        <v>161</v>
      </c>
      <c r="C17" s="316" t="s">
        <v>140</v>
      </c>
      <c r="D17" s="73">
        <v>1100</v>
      </c>
      <c r="E17" s="170"/>
      <c r="F17" s="150">
        <f t="shared" ref="F17" si="5">IF(C17=F6,D17,0)</f>
        <v>0</v>
      </c>
      <c r="G17" s="151"/>
      <c r="H17" s="151"/>
      <c r="I17" s="198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98"/>
      <c r="U17" s="166">
        <f>D17</f>
        <v>1100</v>
      </c>
      <c r="V17" s="73"/>
      <c r="W17" s="73"/>
      <c r="X17" s="151"/>
      <c r="Y17" s="151"/>
      <c r="Z17" s="151"/>
      <c r="AA17" s="151"/>
      <c r="AB17" s="198"/>
      <c r="AC17" s="151"/>
      <c r="AD17" s="151"/>
      <c r="AE17" s="198"/>
      <c r="AF17" s="151"/>
      <c r="AG17" s="151"/>
      <c r="AH17" s="210"/>
      <c r="AI17" s="370">
        <f t="shared" si="1"/>
        <v>1100</v>
      </c>
      <c r="AJ17" s="194"/>
      <c r="AK17" s="83"/>
      <c r="AL17" s="83"/>
      <c r="AM17" s="153"/>
      <c r="AN17" s="208"/>
      <c r="AO17" s="208"/>
      <c r="AP17" s="68">
        <f t="shared" si="2"/>
        <v>1100</v>
      </c>
    </row>
    <row r="18" spans="1:42" ht="14.25" customHeight="1">
      <c r="A18" s="134" t="s">
        <v>164</v>
      </c>
      <c r="B18" s="136" t="s">
        <v>162</v>
      </c>
      <c r="C18" s="317" t="s">
        <v>53</v>
      </c>
      <c r="D18" s="108">
        <v>36.659999999999997</v>
      </c>
      <c r="E18" s="171"/>
      <c r="F18" s="150">
        <f>IF(C18=F9,D18,0)</f>
        <v>0</v>
      </c>
      <c r="G18" s="151"/>
      <c r="H18" s="151"/>
      <c r="I18" s="198"/>
      <c r="J18" s="151"/>
      <c r="K18" s="151"/>
      <c r="L18" s="151"/>
      <c r="M18" s="151">
        <f>D18</f>
        <v>36.659999999999997</v>
      </c>
      <c r="N18" s="151"/>
      <c r="O18" s="151"/>
      <c r="P18" s="151"/>
      <c r="Q18" s="151"/>
      <c r="R18" s="151"/>
      <c r="S18" s="151"/>
      <c r="T18" s="198"/>
      <c r="U18" s="166"/>
      <c r="V18" s="108"/>
      <c r="W18" s="108"/>
      <c r="X18" s="151"/>
      <c r="Y18" s="151"/>
      <c r="Z18" s="151"/>
      <c r="AA18" s="151"/>
      <c r="AB18" s="198"/>
      <c r="AC18" s="151"/>
      <c r="AD18" s="151"/>
      <c r="AE18" s="198"/>
      <c r="AF18" s="151"/>
      <c r="AG18" s="151"/>
      <c r="AH18" s="210"/>
      <c r="AI18" s="370">
        <f t="shared" si="1"/>
        <v>36.659999999999997</v>
      </c>
      <c r="AJ18" s="194"/>
      <c r="AK18" s="83"/>
      <c r="AL18" s="83"/>
      <c r="AM18" s="153"/>
      <c r="AN18" s="208"/>
      <c r="AO18" s="208"/>
      <c r="AP18" s="68">
        <f t="shared" si="2"/>
        <v>36.659999999999997</v>
      </c>
    </row>
    <row r="19" spans="1:42" ht="14.25" customHeight="1">
      <c r="A19" s="134" t="s">
        <v>164</v>
      </c>
      <c r="B19" s="136" t="s">
        <v>163</v>
      </c>
      <c r="C19" s="318" t="s">
        <v>149</v>
      </c>
      <c r="D19" s="145">
        <v>25.01</v>
      </c>
      <c r="E19" s="171"/>
      <c r="F19" s="150">
        <f>IF(C19=F9,D19,0)</f>
        <v>0</v>
      </c>
      <c r="G19" s="151"/>
      <c r="H19" s="151"/>
      <c r="I19" s="198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98"/>
      <c r="U19" s="166"/>
      <c r="V19" s="145"/>
      <c r="W19" s="145"/>
      <c r="X19" s="151"/>
      <c r="Y19" s="151"/>
      <c r="Z19" s="151"/>
      <c r="AA19" s="151"/>
      <c r="AB19" s="198"/>
      <c r="AC19" s="151">
        <f>D19</f>
        <v>25.01</v>
      </c>
      <c r="AD19" s="151"/>
      <c r="AE19" s="198"/>
      <c r="AF19" s="151"/>
      <c r="AG19" s="151"/>
      <c r="AH19" s="210"/>
      <c r="AI19" s="370">
        <f t="shared" si="1"/>
        <v>25.01</v>
      </c>
      <c r="AJ19" s="194"/>
      <c r="AK19" s="83"/>
      <c r="AL19" s="83"/>
      <c r="AM19" s="153"/>
      <c r="AN19" s="208"/>
      <c r="AO19" s="208"/>
      <c r="AP19" s="68">
        <f t="shared" si="2"/>
        <v>25.01</v>
      </c>
    </row>
    <row r="20" spans="1:42">
      <c r="A20" s="134" t="s">
        <v>164</v>
      </c>
      <c r="B20" s="136" t="s">
        <v>150</v>
      </c>
      <c r="C20" s="318" t="s">
        <v>50</v>
      </c>
      <c r="D20" s="145">
        <v>29.84</v>
      </c>
      <c r="E20" s="171"/>
      <c r="F20" s="150">
        <f>IF(C20=F12,D20,0)</f>
        <v>0</v>
      </c>
      <c r="G20" s="151"/>
      <c r="H20" s="151"/>
      <c r="I20" s="198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98"/>
      <c r="U20" s="166"/>
      <c r="V20" s="145"/>
      <c r="W20" s="145"/>
      <c r="X20" s="151"/>
      <c r="Y20" s="151"/>
      <c r="Z20" s="151"/>
      <c r="AA20" s="151"/>
      <c r="AB20" s="198"/>
      <c r="AC20" s="151"/>
      <c r="AD20" s="151"/>
      <c r="AE20" s="198"/>
      <c r="AF20" s="151"/>
      <c r="AG20" s="151"/>
      <c r="AH20" s="210"/>
      <c r="AI20" s="370">
        <f t="shared" si="1"/>
        <v>0</v>
      </c>
      <c r="AJ20" s="194"/>
      <c r="AK20" s="83">
        <f>D20</f>
        <v>29.84</v>
      </c>
      <c r="AL20" s="83"/>
      <c r="AM20" s="153"/>
      <c r="AN20" s="208"/>
      <c r="AO20" s="208"/>
      <c r="AP20" s="68">
        <f t="shared" si="2"/>
        <v>29.84</v>
      </c>
    </row>
    <row r="21" spans="1:42" ht="14.25" hidden="1" customHeight="1">
      <c r="A21" s="134"/>
      <c r="B21" s="136"/>
      <c r="C21" s="318"/>
      <c r="D21" s="145"/>
      <c r="E21" s="171"/>
      <c r="F21" s="150">
        <f>IF(C21=F12,D21,0)</f>
        <v>0</v>
      </c>
      <c r="G21" s="151"/>
      <c r="H21" s="151"/>
      <c r="I21" s="198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98"/>
      <c r="U21" s="166"/>
      <c r="V21" s="151"/>
      <c r="W21" s="151"/>
      <c r="X21" s="151"/>
      <c r="Y21" s="151"/>
      <c r="Z21" s="151"/>
      <c r="AA21" s="151"/>
      <c r="AB21" s="198"/>
      <c r="AC21" s="151"/>
      <c r="AD21" s="151"/>
      <c r="AE21" s="198"/>
      <c r="AF21" s="151"/>
      <c r="AG21" s="151"/>
      <c r="AH21" s="210"/>
      <c r="AI21" s="370">
        <f t="shared" si="1"/>
        <v>0</v>
      </c>
      <c r="AJ21" s="194"/>
      <c r="AK21" s="83"/>
      <c r="AL21" s="83"/>
      <c r="AM21" s="153"/>
      <c r="AN21" s="208"/>
      <c r="AO21" s="208"/>
      <c r="AP21" s="68">
        <f t="shared" si="2"/>
        <v>0</v>
      </c>
    </row>
    <row r="22" spans="1:42" ht="14.25" hidden="1" customHeight="1">
      <c r="A22" s="134"/>
      <c r="B22" s="125"/>
      <c r="C22" s="318"/>
      <c r="D22" s="145"/>
      <c r="E22" s="171"/>
      <c r="F22" s="151"/>
      <c r="G22" s="151"/>
      <c r="H22" s="151"/>
      <c r="I22" s="198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98"/>
      <c r="U22" s="166"/>
      <c r="V22" s="151"/>
      <c r="W22" s="151"/>
      <c r="X22" s="151"/>
      <c r="Y22" s="151"/>
      <c r="Z22" s="151"/>
      <c r="AA22" s="151"/>
      <c r="AB22" s="198"/>
      <c r="AC22" s="151"/>
      <c r="AD22" s="151"/>
      <c r="AE22" s="198"/>
      <c r="AF22" s="151"/>
      <c r="AG22" s="151"/>
      <c r="AH22" s="210"/>
      <c r="AI22" s="370">
        <f t="shared" si="1"/>
        <v>0</v>
      </c>
      <c r="AJ22" s="194"/>
      <c r="AK22" s="83"/>
      <c r="AL22" s="83"/>
      <c r="AM22" s="153"/>
      <c r="AN22" s="208"/>
      <c r="AO22" s="208"/>
      <c r="AP22" s="68">
        <f t="shared" si="2"/>
        <v>0</v>
      </c>
    </row>
    <row r="23" spans="1:42" ht="14.25" hidden="1" customHeight="1">
      <c r="A23" s="134"/>
      <c r="B23" s="125"/>
      <c r="C23" s="318"/>
      <c r="D23" s="145"/>
      <c r="E23" s="171"/>
      <c r="F23" s="151"/>
      <c r="G23" s="151"/>
      <c r="H23" s="151"/>
      <c r="I23" s="198"/>
      <c r="J23" s="151"/>
      <c r="K23" s="151"/>
      <c r="L23" s="166"/>
      <c r="M23" s="151"/>
      <c r="N23" s="151"/>
      <c r="O23" s="151"/>
      <c r="P23" s="151"/>
      <c r="Q23" s="151"/>
      <c r="R23" s="151"/>
      <c r="S23" s="151"/>
      <c r="T23" s="198"/>
      <c r="U23" s="166"/>
      <c r="V23" s="151"/>
      <c r="W23" s="151"/>
      <c r="X23" s="151"/>
      <c r="Y23" s="151"/>
      <c r="Z23" s="151"/>
      <c r="AA23" s="151"/>
      <c r="AB23" s="198"/>
      <c r="AC23" s="151"/>
      <c r="AD23" s="151"/>
      <c r="AE23" s="198"/>
      <c r="AF23" s="151"/>
      <c r="AG23" s="151"/>
      <c r="AH23" s="210"/>
      <c r="AI23" s="370">
        <f t="shared" si="1"/>
        <v>0</v>
      </c>
      <c r="AJ23" s="194"/>
      <c r="AK23" s="83"/>
      <c r="AL23" s="83"/>
      <c r="AM23" s="153"/>
      <c r="AN23" s="208"/>
      <c r="AO23" s="208"/>
      <c r="AP23" s="68">
        <f t="shared" si="2"/>
        <v>0</v>
      </c>
    </row>
    <row r="24" spans="1:42" ht="14.25" hidden="1" customHeight="1">
      <c r="A24" s="134"/>
      <c r="B24" s="125"/>
      <c r="C24" s="318"/>
      <c r="D24" s="145"/>
      <c r="E24" s="171"/>
      <c r="F24" s="151"/>
      <c r="G24" s="151"/>
      <c r="H24" s="151"/>
      <c r="I24" s="198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98"/>
      <c r="U24" s="166"/>
      <c r="V24" s="151"/>
      <c r="W24" s="151"/>
      <c r="X24" s="151"/>
      <c r="Y24" s="151"/>
      <c r="Z24" s="151"/>
      <c r="AA24" s="151"/>
      <c r="AB24" s="198"/>
      <c r="AC24" s="151"/>
      <c r="AD24" s="151"/>
      <c r="AE24" s="198"/>
      <c r="AF24" s="151"/>
      <c r="AG24" s="151"/>
      <c r="AH24" s="210"/>
      <c r="AI24" s="370">
        <f t="shared" si="1"/>
        <v>0</v>
      </c>
      <c r="AJ24" s="194"/>
      <c r="AK24" s="83"/>
      <c r="AL24" s="83"/>
      <c r="AM24" s="153"/>
      <c r="AN24" s="208"/>
      <c r="AO24" s="208"/>
      <c r="AP24" s="68">
        <f t="shared" si="2"/>
        <v>0</v>
      </c>
    </row>
    <row r="25" spans="1:42" ht="14.25" hidden="1" customHeight="1">
      <c r="A25" s="134"/>
      <c r="B25" s="129"/>
      <c r="C25" s="318"/>
      <c r="D25" s="145"/>
      <c r="E25" s="171"/>
      <c r="F25" s="151"/>
      <c r="G25" s="151"/>
      <c r="H25" s="151"/>
      <c r="I25" s="198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98"/>
      <c r="U25" s="166"/>
      <c r="V25" s="151"/>
      <c r="W25" s="151"/>
      <c r="X25" s="151"/>
      <c r="Y25" s="151"/>
      <c r="Z25" s="151"/>
      <c r="AA25" s="151"/>
      <c r="AB25" s="198"/>
      <c r="AC25" s="151"/>
      <c r="AD25" s="151"/>
      <c r="AE25" s="198"/>
      <c r="AF25" s="151"/>
      <c r="AG25" s="151"/>
      <c r="AH25" s="210"/>
      <c r="AI25" s="370">
        <f t="shared" si="1"/>
        <v>0</v>
      </c>
      <c r="AJ25" s="194"/>
      <c r="AK25" s="83"/>
      <c r="AL25" s="83"/>
      <c r="AM25" s="153"/>
      <c r="AN25" s="208"/>
      <c r="AO25" s="208"/>
      <c r="AP25" s="68">
        <f t="shared" si="2"/>
        <v>0</v>
      </c>
    </row>
    <row r="26" spans="1:42" ht="14.25" hidden="1" customHeight="1">
      <c r="A26" s="134"/>
      <c r="B26" s="126"/>
      <c r="C26" s="318"/>
      <c r="D26" s="145"/>
      <c r="E26" s="171"/>
      <c r="F26" s="151"/>
      <c r="G26" s="151"/>
      <c r="H26" s="151"/>
      <c r="I26" s="198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98"/>
      <c r="U26" s="166"/>
      <c r="V26" s="151"/>
      <c r="W26" s="151"/>
      <c r="X26" s="151"/>
      <c r="Y26" s="151"/>
      <c r="Z26" s="151"/>
      <c r="AA26" s="151"/>
      <c r="AB26" s="198"/>
      <c r="AC26" s="151"/>
      <c r="AD26" s="151"/>
      <c r="AE26" s="198"/>
      <c r="AF26" s="151"/>
      <c r="AG26" s="151"/>
      <c r="AH26" s="210"/>
      <c r="AI26" s="370">
        <f t="shared" si="1"/>
        <v>0</v>
      </c>
      <c r="AJ26" s="194"/>
      <c r="AK26" s="83"/>
      <c r="AL26" s="83"/>
      <c r="AM26" s="153"/>
      <c r="AN26" s="208"/>
      <c r="AO26" s="208"/>
      <c r="AP26" s="68">
        <f t="shared" si="2"/>
        <v>0</v>
      </c>
    </row>
    <row r="27" spans="1:42" ht="14.25" hidden="1" customHeight="1">
      <c r="A27" s="134"/>
      <c r="B27" s="126"/>
      <c r="C27" s="318"/>
      <c r="D27" s="145"/>
      <c r="E27" s="171"/>
      <c r="F27" s="151"/>
      <c r="G27" s="151"/>
      <c r="H27" s="151"/>
      <c r="I27" s="198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98"/>
      <c r="U27" s="166"/>
      <c r="V27" s="151"/>
      <c r="W27" s="151"/>
      <c r="X27" s="151"/>
      <c r="Y27" s="151"/>
      <c r="Z27" s="151"/>
      <c r="AA27" s="151"/>
      <c r="AB27" s="198"/>
      <c r="AC27" s="151"/>
      <c r="AD27" s="151"/>
      <c r="AE27" s="198"/>
      <c r="AF27" s="151"/>
      <c r="AG27" s="151"/>
      <c r="AH27" s="210"/>
      <c r="AI27" s="370">
        <f t="shared" si="1"/>
        <v>0</v>
      </c>
      <c r="AJ27" s="194"/>
      <c r="AK27" s="83"/>
      <c r="AL27" s="83"/>
      <c r="AM27" s="153"/>
      <c r="AN27" s="208"/>
      <c r="AO27" s="208"/>
      <c r="AP27" s="68">
        <f t="shared" si="2"/>
        <v>0</v>
      </c>
    </row>
    <row r="28" spans="1:42" ht="14.25" hidden="1" customHeight="1">
      <c r="A28" s="134"/>
      <c r="B28" s="126"/>
      <c r="C28" s="319"/>
      <c r="D28" s="146"/>
      <c r="E28" s="171"/>
      <c r="F28" s="151"/>
      <c r="G28" s="151"/>
      <c r="H28" s="151"/>
      <c r="I28" s="198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98"/>
      <c r="U28" s="166"/>
      <c r="V28" s="151"/>
      <c r="W28" s="151"/>
      <c r="X28" s="151"/>
      <c r="Y28" s="151"/>
      <c r="Z28" s="151"/>
      <c r="AA28" s="151"/>
      <c r="AB28" s="198"/>
      <c r="AC28" s="151"/>
      <c r="AD28" s="151"/>
      <c r="AE28" s="198"/>
      <c r="AF28" s="151"/>
      <c r="AG28" s="151"/>
      <c r="AH28" s="210"/>
      <c r="AI28" s="370">
        <f t="shared" si="1"/>
        <v>0</v>
      </c>
      <c r="AJ28" s="194"/>
      <c r="AK28" s="83"/>
      <c r="AL28" s="83"/>
      <c r="AM28" s="153"/>
      <c r="AN28" s="208"/>
      <c r="AO28" s="208"/>
      <c r="AP28" s="68">
        <f t="shared" si="2"/>
        <v>0</v>
      </c>
    </row>
    <row r="29" spans="1:42" ht="14.25" hidden="1" customHeight="1">
      <c r="A29" s="135"/>
      <c r="B29" s="126"/>
      <c r="C29" s="319"/>
      <c r="D29" s="146"/>
      <c r="E29" s="171"/>
      <c r="F29" s="151"/>
      <c r="G29" s="151"/>
      <c r="H29" s="151"/>
      <c r="I29" s="198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98"/>
      <c r="U29" s="166"/>
      <c r="V29" s="151"/>
      <c r="W29" s="151"/>
      <c r="X29" s="151"/>
      <c r="Y29" s="151"/>
      <c r="Z29" s="151"/>
      <c r="AA29" s="151"/>
      <c r="AB29" s="198"/>
      <c r="AC29" s="151"/>
      <c r="AD29" s="151"/>
      <c r="AE29" s="198"/>
      <c r="AF29" s="151"/>
      <c r="AG29" s="151"/>
      <c r="AH29" s="210"/>
      <c r="AI29" s="370">
        <f t="shared" si="1"/>
        <v>0</v>
      </c>
      <c r="AJ29" s="194"/>
      <c r="AK29" s="83"/>
      <c r="AL29" s="83"/>
      <c r="AM29" s="153"/>
      <c r="AN29" s="208"/>
      <c r="AO29" s="208"/>
      <c r="AP29" s="68">
        <f t="shared" si="2"/>
        <v>0</v>
      </c>
    </row>
    <row r="30" spans="1:42" ht="14.25" hidden="1" customHeight="1">
      <c r="A30" s="135"/>
      <c r="B30" s="126"/>
      <c r="C30" s="318"/>
      <c r="D30" s="145"/>
      <c r="E30" s="171"/>
      <c r="F30" s="151"/>
      <c r="G30" s="151"/>
      <c r="H30" s="151"/>
      <c r="I30" s="198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98"/>
      <c r="U30" s="166"/>
      <c r="V30" s="151"/>
      <c r="W30" s="151"/>
      <c r="X30" s="151"/>
      <c r="Y30" s="151"/>
      <c r="Z30" s="151"/>
      <c r="AA30" s="151"/>
      <c r="AB30" s="198"/>
      <c r="AC30" s="151"/>
      <c r="AD30" s="151"/>
      <c r="AE30" s="198"/>
      <c r="AF30" s="151"/>
      <c r="AG30" s="151"/>
      <c r="AH30" s="210"/>
      <c r="AI30" s="370">
        <f t="shared" si="1"/>
        <v>0</v>
      </c>
      <c r="AJ30" s="194"/>
      <c r="AK30" s="83"/>
      <c r="AL30" s="83"/>
      <c r="AM30" s="153"/>
      <c r="AN30" s="208"/>
      <c r="AO30" s="208"/>
      <c r="AP30" s="68">
        <f t="shared" si="2"/>
        <v>0</v>
      </c>
    </row>
    <row r="31" spans="1:42" ht="14.25" hidden="1" customHeight="1">
      <c r="A31" s="135"/>
      <c r="B31" s="260"/>
      <c r="C31" s="259"/>
      <c r="D31" s="259"/>
      <c r="E31" s="171"/>
      <c r="F31" s="151"/>
      <c r="G31" s="151"/>
      <c r="H31" s="151"/>
      <c r="I31" s="198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98"/>
      <c r="U31" s="166"/>
      <c r="V31" s="151"/>
      <c r="W31" s="151"/>
      <c r="X31" s="151"/>
      <c r="Y31" s="151"/>
      <c r="Z31" s="151"/>
      <c r="AA31" s="151"/>
      <c r="AB31" s="198"/>
      <c r="AC31" s="151"/>
      <c r="AD31" s="151"/>
      <c r="AE31" s="198"/>
      <c r="AF31" s="151"/>
      <c r="AG31" s="151"/>
      <c r="AH31" s="210"/>
      <c r="AI31" s="370">
        <f t="shared" si="1"/>
        <v>0</v>
      </c>
      <c r="AJ31" s="194"/>
      <c r="AK31" s="83"/>
      <c r="AL31" s="83"/>
      <c r="AM31" s="153"/>
      <c r="AN31" s="208"/>
      <c r="AO31" s="208"/>
      <c r="AP31" s="68">
        <f t="shared" si="2"/>
        <v>0</v>
      </c>
    </row>
    <row r="32" spans="1:42" ht="14.25" hidden="1" customHeight="1">
      <c r="A32" s="135"/>
      <c r="B32" s="125"/>
      <c r="C32" s="320"/>
      <c r="D32" s="258"/>
      <c r="E32" s="172"/>
      <c r="F32" s="151"/>
      <c r="G32" s="151"/>
      <c r="H32" s="151"/>
      <c r="I32" s="198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98"/>
      <c r="U32" s="166"/>
      <c r="V32" s="151"/>
      <c r="W32" s="151"/>
      <c r="X32" s="151"/>
      <c r="Y32" s="151"/>
      <c r="Z32" s="151"/>
      <c r="AA32" s="151"/>
      <c r="AB32" s="198"/>
      <c r="AC32" s="151"/>
      <c r="AD32" s="151"/>
      <c r="AE32" s="198"/>
      <c r="AF32" s="151"/>
      <c r="AG32" s="151"/>
      <c r="AH32" s="210"/>
      <c r="AI32" s="370">
        <f t="shared" si="1"/>
        <v>0</v>
      </c>
      <c r="AJ32" s="194"/>
      <c r="AK32" s="83"/>
      <c r="AL32" s="83"/>
      <c r="AM32" s="153"/>
      <c r="AN32" s="208"/>
      <c r="AO32" s="208"/>
      <c r="AP32" s="68">
        <f t="shared" si="2"/>
        <v>0</v>
      </c>
    </row>
    <row r="33" spans="1:42" ht="14.25" hidden="1" customHeight="1">
      <c r="A33" s="135"/>
      <c r="B33" s="125"/>
      <c r="C33" s="319"/>
      <c r="D33" s="146"/>
      <c r="E33" s="173"/>
      <c r="F33" s="151"/>
      <c r="G33" s="151"/>
      <c r="H33" s="151"/>
      <c r="I33" s="198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98"/>
      <c r="U33" s="166"/>
      <c r="V33" s="151"/>
      <c r="W33" s="151"/>
      <c r="X33" s="151"/>
      <c r="Y33" s="151"/>
      <c r="Z33" s="151"/>
      <c r="AA33" s="151"/>
      <c r="AB33" s="198"/>
      <c r="AC33" s="151"/>
      <c r="AD33" s="151"/>
      <c r="AE33" s="198"/>
      <c r="AF33" s="151"/>
      <c r="AG33" s="151"/>
      <c r="AH33" s="210"/>
      <c r="AI33" s="370">
        <f t="shared" si="1"/>
        <v>0</v>
      </c>
      <c r="AJ33" s="194"/>
      <c r="AK33" s="83"/>
      <c r="AL33" s="83"/>
      <c r="AM33" s="153"/>
      <c r="AN33" s="208"/>
      <c r="AO33" s="208"/>
      <c r="AP33" s="68">
        <f t="shared" si="2"/>
        <v>0</v>
      </c>
    </row>
    <row r="34" spans="1:42" ht="14.25" hidden="1" customHeight="1">
      <c r="A34" s="135"/>
      <c r="B34" s="125"/>
      <c r="C34" s="319"/>
      <c r="D34" s="146"/>
      <c r="E34" s="171"/>
      <c r="F34" s="151"/>
      <c r="G34" s="151"/>
      <c r="H34" s="151"/>
      <c r="I34" s="198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98"/>
      <c r="U34" s="166"/>
      <c r="V34" s="151"/>
      <c r="W34" s="151"/>
      <c r="X34" s="151"/>
      <c r="Y34" s="151"/>
      <c r="Z34" s="151"/>
      <c r="AA34" s="151"/>
      <c r="AB34" s="198"/>
      <c r="AC34" s="151"/>
      <c r="AD34" s="151"/>
      <c r="AE34" s="198"/>
      <c r="AF34" s="151"/>
      <c r="AG34" s="151"/>
      <c r="AH34" s="210"/>
      <c r="AI34" s="370">
        <f t="shared" si="1"/>
        <v>0</v>
      </c>
      <c r="AJ34" s="194"/>
      <c r="AK34" s="83"/>
      <c r="AL34" s="83"/>
      <c r="AM34" s="153"/>
      <c r="AN34" s="208"/>
      <c r="AO34" s="208"/>
      <c r="AP34" s="68">
        <f t="shared" si="2"/>
        <v>0</v>
      </c>
    </row>
    <row r="35" spans="1:42" ht="14.25" hidden="1" customHeight="1">
      <c r="A35" s="135"/>
      <c r="B35" s="129"/>
      <c r="C35" s="318"/>
      <c r="D35" s="145"/>
      <c r="E35" s="171"/>
      <c r="F35" s="151"/>
      <c r="G35" s="151"/>
      <c r="H35" s="151"/>
      <c r="I35" s="198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98"/>
      <c r="U35" s="166"/>
      <c r="V35" s="151"/>
      <c r="W35" s="151"/>
      <c r="X35" s="151"/>
      <c r="Y35" s="151"/>
      <c r="Z35" s="151"/>
      <c r="AA35" s="151"/>
      <c r="AB35" s="198"/>
      <c r="AC35" s="151"/>
      <c r="AD35" s="151"/>
      <c r="AE35" s="198"/>
      <c r="AF35" s="151"/>
      <c r="AG35" s="151"/>
      <c r="AH35" s="210"/>
      <c r="AI35" s="370">
        <f t="shared" si="1"/>
        <v>0</v>
      </c>
      <c r="AJ35" s="194"/>
      <c r="AK35" s="83"/>
      <c r="AL35" s="83"/>
      <c r="AM35" s="153"/>
      <c r="AN35" s="208"/>
      <c r="AO35" s="208"/>
      <c r="AP35" s="68">
        <f t="shared" si="2"/>
        <v>0</v>
      </c>
    </row>
    <row r="36" spans="1:42" ht="14.25" hidden="1" customHeight="1">
      <c r="A36" s="135"/>
      <c r="B36" s="125"/>
      <c r="C36" s="319"/>
      <c r="D36" s="146"/>
      <c r="E36" s="171"/>
      <c r="F36" s="151"/>
      <c r="G36" s="151"/>
      <c r="H36" s="151"/>
      <c r="I36" s="198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98"/>
      <c r="U36" s="166"/>
      <c r="V36" s="151"/>
      <c r="W36" s="151"/>
      <c r="X36" s="151"/>
      <c r="Y36" s="151"/>
      <c r="Z36" s="151"/>
      <c r="AA36" s="151"/>
      <c r="AB36" s="198"/>
      <c r="AC36" s="151"/>
      <c r="AD36" s="151"/>
      <c r="AE36" s="198"/>
      <c r="AF36" s="151"/>
      <c r="AG36" s="151"/>
      <c r="AH36" s="210"/>
      <c r="AI36" s="370">
        <f t="shared" si="1"/>
        <v>0</v>
      </c>
      <c r="AJ36" s="194"/>
      <c r="AK36" s="83"/>
      <c r="AL36" s="83"/>
      <c r="AM36" s="154"/>
      <c r="AN36" s="208"/>
      <c r="AO36" s="208"/>
      <c r="AP36" s="68">
        <f t="shared" si="2"/>
        <v>0</v>
      </c>
    </row>
    <row r="37" spans="1:42" ht="14.25" hidden="1" customHeight="1">
      <c r="A37" s="135"/>
      <c r="B37" s="125"/>
      <c r="C37" s="318"/>
      <c r="D37" s="145"/>
      <c r="E37" s="171"/>
      <c r="F37" s="151"/>
      <c r="G37" s="151"/>
      <c r="H37" s="151"/>
      <c r="I37" s="198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98"/>
      <c r="U37" s="166"/>
      <c r="V37" s="151"/>
      <c r="W37" s="151"/>
      <c r="X37" s="151"/>
      <c r="Y37" s="151"/>
      <c r="Z37" s="151"/>
      <c r="AA37" s="151"/>
      <c r="AB37" s="198"/>
      <c r="AC37" s="151"/>
      <c r="AD37" s="151"/>
      <c r="AE37" s="198"/>
      <c r="AF37" s="151"/>
      <c r="AG37" s="151"/>
      <c r="AH37" s="210"/>
      <c r="AI37" s="370">
        <f t="shared" si="1"/>
        <v>0</v>
      </c>
      <c r="AJ37" s="194"/>
      <c r="AK37" s="83"/>
      <c r="AL37" s="83"/>
      <c r="AM37" s="153"/>
      <c r="AN37" s="208"/>
      <c r="AO37" s="208"/>
      <c r="AP37" s="68">
        <f t="shared" si="2"/>
        <v>0</v>
      </c>
    </row>
    <row r="38" spans="1:42" ht="14.25" hidden="1" customHeight="1">
      <c r="A38" s="135"/>
      <c r="B38" s="125"/>
      <c r="C38" s="318"/>
      <c r="D38" s="145"/>
      <c r="E38" s="171"/>
      <c r="F38" s="156"/>
      <c r="G38" s="151"/>
      <c r="H38" s="151"/>
      <c r="I38" s="198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98"/>
      <c r="U38" s="166"/>
      <c r="V38" s="151"/>
      <c r="W38" s="151"/>
      <c r="X38" s="151"/>
      <c r="Y38" s="151"/>
      <c r="Z38" s="151"/>
      <c r="AA38" s="151"/>
      <c r="AB38" s="198"/>
      <c r="AC38" s="151"/>
      <c r="AD38" s="151"/>
      <c r="AE38" s="198"/>
      <c r="AF38" s="151"/>
      <c r="AG38" s="151"/>
      <c r="AH38" s="210"/>
      <c r="AI38" s="370">
        <f t="shared" si="1"/>
        <v>0</v>
      </c>
      <c r="AJ38" s="194"/>
      <c r="AK38" s="83"/>
      <c r="AL38" s="83"/>
      <c r="AM38" s="153"/>
      <c r="AN38" s="208"/>
      <c r="AO38" s="208"/>
      <c r="AP38" s="68">
        <f t="shared" si="2"/>
        <v>0</v>
      </c>
    </row>
    <row r="39" spans="1:42" hidden="1">
      <c r="A39" s="135"/>
      <c r="B39" s="125"/>
      <c r="C39" s="145"/>
      <c r="D39" s="145"/>
      <c r="E39" s="174"/>
      <c r="F39" s="156"/>
      <c r="G39" s="151"/>
      <c r="H39" s="151"/>
      <c r="I39" s="198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98"/>
      <c r="U39" s="166"/>
      <c r="V39" s="151"/>
      <c r="W39" s="151"/>
      <c r="X39" s="151"/>
      <c r="Y39" s="151"/>
      <c r="Z39" s="151"/>
      <c r="AA39" s="151"/>
      <c r="AB39" s="198"/>
      <c r="AC39" s="151"/>
      <c r="AD39" s="151"/>
      <c r="AE39" s="198"/>
      <c r="AF39" s="151"/>
      <c r="AG39" s="151"/>
      <c r="AH39" s="210"/>
      <c r="AI39" s="370">
        <f t="shared" si="1"/>
        <v>0</v>
      </c>
      <c r="AJ39" s="194"/>
      <c r="AK39" s="83"/>
      <c r="AL39" s="83"/>
      <c r="AM39" s="153"/>
      <c r="AN39" s="208"/>
      <c r="AO39" s="208"/>
      <c r="AP39" s="68">
        <f t="shared" si="2"/>
        <v>0</v>
      </c>
    </row>
    <row r="40" spans="1:42" hidden="1">
      <c r="A40" s="135"/>
      <c r="B40" s="125"/>
      <c r="C40" s="145"/>
      <c r="D40" s="145"/>
      <c r="E40" s="174"/>
      <c r="F40" s="156"/>
      <c r="G40" s="151"/>
      <c r="H40" s="151"/>
      <c r="I40" s="198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98"/>
      <c r="U40" s="166"/>
      <c r="V40" s="151"/>
      <c r="W40" s="151"/>
      <c r="X40" s="151"/>
      <c r="Y40" s="151"/>
      <c r="Z40" s="151"/>
      <c r="AA40" s="151"/>
      <c r="AB40" s="198"/>
      <c r="AC40" s="151"/>
      <c r="AD40" s="151"/>
      <c r="AE40" s="198"/>
      <c r="AF40" s="151"/>
      <c r="AG40" s="151"/>
      <c r="AH40" s="210"/>
      <c r="AI40" s="370">
        <f t="shared" si="1"/>
        <v>0</v>
      </c>
      <c r="AJ40" s="194"/>
      <c r="AK40" s="83"/>
      <c r="AL40" s="83"/>
      <c r="AM40" s="153"/>
      <c r="AN40" s="208"/>
      <c r="AO40" s="208"/>
      <c r="AP40" s="68">
        <f t="shared" si="2"/>
        <v>0</v>
      </c>
    </row>
    <row r="41" spans="1:42" hidden="1">
      <c r="A41" s="135"/>
      <c r="B41" s="125"/>
      <c r="C41" s="145"/>
      <c r="D41" s="145"/>
      <c r="E41" s="174"/>
      <c r="F41" s="156"/>
      <c r="G41" s="151"/>
      <c r="H41" s="151"/>
      <c r="I41" s="198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98"/>
      <c r="U41" s="166"/>
      <c r="V41" s="151"/>
      <c r="W41" s="151"/>
      <c r="X41" s="151"/>
      <c r="Y41" s="151"/>
      <c r="Z41" s="151"/>
      <c r="AA41" s="151"/>
      <c r="AB41" s="198"/>
      <c r="AC41" s="151"/>
      <c r="AD41" s="151"/>
      <c r="AE41" s="198"/>
      <c r="AF41" s="151"/>
      <c r="AG41" s="151"/>
      <c r="AH41" s="210"/>
      <c r="AI41" s="370">
        <f t="shared" si="1"/>
        <v>0</v>
      </c>
      <c r="AJ41" s="194"/>
      <c r="AK41" s="83"/>
      <c r="AL41" s="83"/>
      <c r="AM41" s="153"/>
      <c r="AN41" s="208"/>
      <c r="AO41" s="208"/>
      <c r="AP41" s="68">
        <f t="shared" si="2"/>
        <v>0</v>
      </c>
    </row>
    <row r="42" spans="1:42" hidden="1">
      <c r="A42" s="135"/>
      <c r="B42" s="125"/>
      <c r="C42" s="145"/>
      <c r="D42" s="145"/>
      <c r="E42" s="174"/>
      <c r="F42" s="156"/>
      <c r="G42" s="151"/>
      <c r="H42" s="151"/>
      <c r="I42" s="198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98"/>
      <c r="U42" s="166"/>
      <c r="V42" s="151"/>
      <c r="W42" s="151"/>
      <c r="X42" s="151"/>
      <c r="Y42" s="151"/>
      <c r="Z42" s="151"/>
      <c r="AA42" s="151"/>
      <c r="AB42" s="198"/>
      <c r="AC42" s="151"/>
      <c r="AD42" s="151"/>
      <c r="AE42" s="198"/>
      <c r="AF42" s="151"/>
      <c r="AG42" s="151"/>
      <c r="AH42" s="210"/>
      <c r="AI42" s="370">
        <f t="shared" si="1"/>
        <v>0</v>
      </c>
      <c r="AJ42" s="194"/>
      <c r="AK42" s="83"/>
      <c r="AL42" s="83"/>
      <c r="AM42" s="153"/>
      <c r="AN42" s="208"/>
      <c r="AO42" s="208"/>
      <c r="AP42" s="68">
        <f t="shared" si="2"/>
        <v>0</v>
      </c>
    </row>
    <row r="43" spans="1:42" ht="14.25" hidden="1" customHeight="1">
      <c r="A43" s="135"/>
      <c r="B43" s="129"/>
      <c r="C43" s="137"/>
      <c r="D43" s="137"/>
      <c r="E43" s="174"/>
      <c r="F43" s="156"/>
      <c r="G43" s="151"/>
      <c r="H43" s="151"/>
      <c r="I43" s="198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98"/>
      <c r="U43" s="166"/>
      <c r="V43" s="151"/>
      <c r="W43" s="151"/>
      <c r="X43" s="151"/>
      <c r="Y43" s="151"/>
      <c r="Z43" s="151"/>
      <c r="AA43" s="151"/>
      <c r="AB43" s="198"/>
      <c r="AC43" s="151"/>
      <c r="AD43" s="151"/>
      <c r="AE43" s="198"/>
      <c r="AF43" s="151"/>
      <c r="AG43" s="151"/>
      <c r="AH43" s="210"/>
      <c r="AI43" s="370">
        <f t="shared" si="1"/>
        <v>0</v>
      </c>
      <c r="AJ43" s="194"/>
      <c r="AK43" s="83"/>
      <c r="AL43" s="83"/>
      <c r="AM43" s="153"/>
      <c r="AN43" s="208"/>
      <c r="AO43" s="208"/>
      <c r="AP43" s="68">
        <f t="shared" si="2"/>
        <v>0</v>
      </c>
    </row>
    <row r="44" spans="1:42" ht="14.25" hidden="1" customHeight="1">
      <c r="A44" s="135"/>
      <c r="B44" s="129"/>
      <c r="C44" s="144"/>
      <c r="D44" s="144"/>
      <c r="E44" s="174"/>
      <c r="F44" s="156"/>
      <c r="G44" s="151"/>
      <c r="H44" s="151"/>
      <c r="I44" s="198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98"/>
      <c r="U44" s="166"/>
      <c r="V44" s="151"/>
      <c r="W44" s="151"/>
      <c r="X44" s="151"/>
      <c r="Y44" s="151"/>
      <c r="Z44" s="151"/>
      <c r="AA44" s="151"/>
      <c r="AB44" s="198"/>
      <c r="AC44" s="151"/>
      <c r="AD44" s="151"/>
      <c r="AE44" s="198"/>
      <c r="AF44" s="151"/>
      <c r="AG44" s="151"/>
      <c r="AH44" s="210"/>
      <c r="AI44" s="370">
        <f t="shared" si="1"/>
        <v>0</v>
      </c>
      <c r="AJ44" s="194"/>
      <c r="AK44" s="83"/>
      <c r="AL44" s="83"/>
      <c r="AM44" s="153"/>
      <c r="AN44" s="208"/>
      <c r="AO44" s="208"/>
      <c r="AP44" s="68">
        <f t="shared" si="2"/>
        <v>0</v>
      </c>
    </row>
    <row r="45" spans="1:42" hidden="1">
      <c r="A45" s="135"/>
      <c r="B45" s="129"/>
      <c r="C45" s="144"/>
      <c r="D45" s="144"/>
      <c r="E45" s="174"/>
      <c r="F45" s="156"/>
      <c r="G45" s="151"/>
      <c r="H45" s="151"/>
      <c r="I45" s="198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98"/>
      <c r="U45" s="166"/>
      <c r="V45" s="151"/>
      <c r="W45" s="151"/>
      <c r="X45" s="151"/>
      <c r="Y45" s="151"/>
      <c r="Z45" s="151"/>
      <c r="AA45" s="151"/>
      <c r="AB45" s="198"/>
      <c r="AC45" s="151"/>
      <c r="AD45" s="151"/>
      <c r="AE45" s="198"/>
      <c r="AF45" s="151"/>
      <c r="AG45" s="151"/>
      <c r="AH45" s="210"/>
      <c r="AI45" s="370">
        <f t="shared" si="1"/>
        <v>0</v>
      </c>
      <c r="AJ45" s="194"/>
      <c r="AK45" s="83"/>
      <c r="AL45" s="83"/>
      <c r="AM45" s="153"/>
      <c r="AN45" s="208"/>
      <c r="AO45" s="208"/>
      <c r="AP45" s="68">
        <f t="shared" si="2"/>
        <v>0</v>
      </c>
    </row>
    <row r="46" spans="1:42" hidden="1">
      <c r="A46" s="135"/>
      <c r="B46" s="129"/>
      <c r="C46" s="144"/>
      <c r="D46" s="144"/>
      <c r="E46" s="174"/>
      <c r="F46" s="156"/>
      <c r="G46" s="151"/>
      <c r="H46" s="151"/>
      <c r="I46" s="198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98"/>
      <c r="U46" s="166"/>
      <c r="V46" s="151"/>
      <c r="W46" s="151"/>
      <c r="X46" s="151"/>
      <c r="Y46" s="151"/>
      <c r="Z46" s="151"/>
      <c r="AA46" s="151"/>
      <c r="AB46" s="198"/>
      <c r="AC46" s="151"/>
      <c r="AD46" s="151"/>
      <c r="AE46" s="198"/>
      <c r="AF46" s="151"/>
      <c r="AG46" s="151"/>
      <c r="AH46" s="210"/>
      <c r="AI46" s="370">
        <f t="shared" si="1"/>
        <v>0</v>
      </c>
      <c r="AJ46" s="194"/>
      <c r="AK46" s="83"/>
      <c r="AL46" s="83"/>
      <c r="AM46" s="153"/>
      <c r="AN46" s="208"/>
      <c r="AO46" s="208"/>
      <c r="AP46" s="68">
        <f t="shared" si="2"/>
        <v>0</v>
      </c>
    </row>
    <row r="47" spans="1:42" ht="14.25" hidden="1" customHeight="1">
      <c r="A47" s="135"/>
      <c r="B47" s="129"/>
      <c r="C47" s="144"/>
      <c r="D47" s="144"/>
      <c r="E47" s="174"/>
      <c r="F47" s="156"/>
      <c r="G47" s="151"/>
      <c r="H47" s="151"/>
      <c r="I47" s="198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98"/>
      <c r="U47" s="166"/>
      <c r="V47" s="151"/>
      <c r="W47" s="151"/>
      <c r="X47" s="151"/>
      <c r="Y47" s="151"/>
      <c r="Z47" s="151"/>
      <c r="AA47" s="151"/>
      <c r="AB47" s="198"/>
      <c r="AC47" s="151"/>
      <c r="AD47" s="151"/>
      <c r="AE47" s="198"/>
      <c r="AF47" s="151"/>
      <c r="AG47" s="151"/>
      <c r="AH47" s="210"/>
      <c r="AI47" s="370">
        <f t="shared" si="1"/>
        <v>0</v>
      </c>
      <c r="AJ47" s="194"/>
      <c r="AK47" s="83"/>
      <c r="AL47" s="83"/>
      <c r="AM47" s="153"/>
      <c r="AN47" s="208"/>
      <c r="AO47" s="208"/>
      <c r="AP47" s="68">
        <f t="shared" si="2"/>
        <v>0</v>
      </c>
    </row>
    <row r="48" spans="1:42" ht="14.25" hidden="1" customHeight="1">
      <c r="A48" s="135"/>
      <c r="B48" s="129"/>
      <c r="C48" s="144"/>
      <c r="D48" s="144"/>
      <c r="E48" s="174"/>
      <c r="F48" s="156"/>
      <c r="G48" s="151"/>
      <c r="H48" s="151"/>
      <c r="I48" s="198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98"/>
      <c r="U48" s="166"/>
      <c r="V48" s="151"/>
      <c r="W48" s="151"/>
      <c r="X48" s="151"/>
      <c r="Y48" s="151"/>
      <c r="Z48" s="151"/>
      <c r="AA48" s="151"/>
      <c r="AB48" s="198"/>
      <c r="AC48" s="151"/>
      <c r="AD48" s="151"/>
      <c r="AE48" s="198"/>
      <c r="AF48" s="151"/>
      <c r="AG48" s="151"/>
      <c r="AH48" s="210"/>
      <c r="AI48" s="370">
        <f t="shared" si="1"/>
        <v>0</v>
      </c>
      <c r="AJ48" s="194"/>
      <c r="AK48" s="83"/>
      <c r="AL48" s="83"/>
      <c r="AM48" s="153"/>
      <c r="AN48" s="208"/>
      <c r="AO48" s="208"/>
      <c r="AP48" s="68">
        <f t="shared" si="2"/>
        <v>0</v>
      </c>
    </row>
    <row r="49" spans="1:43" ht="14.25" hidden="1" customHeight="1">
      <c r="A49" s="135"/>
      <c r="B49" s="129"/>
      <c r="C49" s="144"/>
      <c r="D49" s="144"/>
      <c r="E49" s="174"/>
      <c r="F49" s="156"/>
      <c r="G49" s="151"/>
      <c r="H49" s="151"/>
      <c r="I49" s="198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98"/>
      <c r="U49" s="166"/>
      <c r="V49" s="151"/>
      <c r="W49" s="151"/>
      <c r="X49" s="151"/>
      <c r="Y49" s="151"/>
      <c r="Z49" s="151"/>
      <c r="AA49" s="151"/>
      <c r="AB49" s="198"/>
      <c r="AC49" s="151"/>
      <c r="AD49" s="151"/>
      <c r="AE49" s="198"/>
      <c r="AF49" s="151"/>
      <c r="AG49" s="151"/>
      <c r="AH49" s="210"/>
      <c r="AI49" s="370">
        <f t="shared" si="1"/>
        <v>0</v>
      </c>
      <c r="AJ49" s="194"/>
      <c r="AK49" s="83"/>
      <c r="AL49" s="83"/>
      <c r="AM49" s="153"/>
      <c r="AN49" s="208"/>
      <c r="AO49" s="208"/>
      <c r="AP49" s="68">
        <f t="shared" si="2"/>
        <v>0</v>
      </c>
    </row>
    <row r="50" spans="1:43" ht="14.25" hidden="1" customHeight="1">
      <c r="A50" s="135"/>
      <c r="B50" s="129"/>
      <c r="C50" s="144"/>
      <c r="D50" s="144"/>
      <c r="E50" s="174"/>
      <c r="F50" s="156"/>
      <c r="G50" s="151"/>
      <c r="H50" s="151"/>
      <c r="I50" s="198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98"/>
      <c r="U50" s="166"/>
      <c r="V50" s="151"/>
      <c r="W50" s="151"/>
      <c r="X50" s="151"/>
      <c r="Y50" s="151"/>
      <c r="Z50" s="151"/>
      <c r="AA50" s="151"/>
      <c r="AB50" s="198"/>
      <c r="AC50" s="151"/>
      <c r="AD50" s="151"/>
      <c r="AE50" s="198"/>
      <c r="AF50" s="151"/>
      <c r="AG50" s="151"/>
      <c r="AH50" s="210"/>
      <c r="AI50" s="370">
        <f t="shared" si="1"/>
        <v>0</v>
      </c>
      <c r="AJ50" s="194"/>
      <c r="AK50" s="83"/>
      <c r="AL50" s="83"/>
      <c r="AM50" s="153"/>
      <c r="AN50" s="208"/>
      <c r="AO50" s="208"/>
      <c r="AP50" s="68">
        <f t="shared" si="2"/>
        <v>0</v>
      </c>
    </row>
    <row r="51" spans="1:43" ht="14.25" hidden="1" customHeight="1">
      <c r="A51" s="135"/>
      <c r="B51" s="129"/>
      <c r="C51" s="144"/>
      <c r="D51" s="144"/>
      <c r="E51" s="174"/>
      <c r="F51" s="156"/>
      <c r="G51" s="151"/>
      <c r="H51" s="151"/>
      <c r="I51" s="198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98"/>
      <c r="U51" s="166"/>
      <c r="V51" s="151"/>
      <c r="W51" s="151"/>
      <c r="X51" s="151"/>
      <c r="Y51" s="151"/>
      <c r="Z51" s="151"/>
      <c r="AA51" s="151"/>
      <c r="AB51" s="198"/>
      <c r="AC51" s="151"/>
      <c r="AD51" s="151"/>
      <c r="AE51" s="198"/>
      <c r="AF51" s="151"/>
      <c r="AG51" s="151"/>
      <c r="AH51" s="210"/>
      <c r="AI51" s="370">
        <f t="shared" si="1"/>
        <v>0</v>
      </c>
      <c r="AJ51" s="194"/>
      <c r="AK51" s="83"/>
      <c r="AL51" s="83"/>
      <c r="AM51" s="153"/>
      <c r="AN51" s="208"/>
      <c r="AO51" s="208"/>
      <c r="AP51" s="68">
        <f t="shared" si="2"/>
        <v>0</v>
      </c>
    </row>
    <row r="52" spans="1:43" ht="14.25" hidden="1" customHeight="1">
      <c r="A52" s="135"/>
      <c r="B52" s="129"/>
      <c r="C52" s="144"/>
      <c r="D52" s="144"/>
      <c r="E52" s="174"/>
      <c r="F52" s="156"/>
      <c r="G52" s="151"/>
      <c r="H52" s="151"/>
      <c r="I52" s="198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98"/>
      <c r="U52" s="166"/>
      <c r="V52" s="151"/>
      <c r="W52" s="151"/>
      <c r="X52" s="151"/>
      <c r="Y52" s="151"/>
      <c r="Z52" s="151"/>
      <c r="AA52" s="151"/>
      <c r="AB52" s="198"/>
      <c r="AC52" s="151"/>
      <c r="AD52" s="151"/>
      <c r="AE52" s="198"/>
      <c r="AF52" s="151"/>
      <c r="AG52" s="151"/>
      <c r="AH52" s="210"/>
      <c r="AI52" s="370">
        <f t="shared" si="1"/>
        <v>0</v>
      </c>
      <c r="AJ52" s="194"/>
      <c r="AK52" s="83"/>
      <c r="AL52" s="83"/>
      <c r="AM52" s="153"/>
      <c r="AN52" s="208"/>
      <c r="AO52" s="208"/>
      <c r="AP52" s="68">
        <f t="shared" si="2"/>
        <v>0</v>
      </c>
    </row>
    <row r="53" spans="1:43" ht="14.25" hidden="1" customHeight="1">
      <c r="A53" s="135"/>
      <c r="B53" s="136"/>
      <c r="C53" s="144"/>
      <c r="D53" s="144"/>
      <c r="E53" s="174"/>
      <c r="F53" s="156"/>
      <c r="G53" s="151"/>
      <c r="H53" s="151"/>
      <c r="I53" s="198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98"/>
      <c r="U53" s="166"/>
      <c r="V53" s="151"/>
      <c r="W53" s="151"/>
      <c r="X53" s="151"/>
      <c r="Y53" s="151"/>
      <c r="Z53" s="151"/>
      <c r="AA53" s="151"/>
      <c r="AB53" s="198"/>
      <c r="AC53" s="151"/>
      <c r="AD53" s="151"/>
      <c r="AE53" s="198"/>
      <c r="AF53" s="151"/>
      <c r="AG53" s="151"/>
      <c r="AH53" s="210"/>
      <c r="AI53" s="370">
        <f t="shared" si="1"/>
        <v>0</v>
      </c>
      <c r="AJ53" s="194"/>
      <c r="AK53" s="83"/>
      <c r="AL53" s="83"/>
      <c r="AM53" s="153"/>
      <c r="AN53" s="208"/>
      <c r="AO53" s="208"/>
      <c r="AP53" s="68">
        <f t="shared" si="2"/>
        <v>0</v>
      </c>
    </row>
    <row r="54" spans="1:43" ht="14.25" hidden="1" customHeight="1">
      <c r="A54" s="135"/>
      <c r="B54" s="130"/>
      <c r="C54" s="144"/>
      <c r="D54" s="144"/>
      <c r="E54" s="174"/>
      <c r="F54" s="156"/>
      <c r="G54" s="151"/>
      <c r="H54" s="151"/>
      <c r="I54" s="198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98"/>
      <c r="U54" s="166"/>
      <c r="V54" s="151"/>
      <c r="W54" s="151"/>
      <c r="X54" s="151"/>
      <c r="Y54" s="151"/>
      <c r="Z54" s="151"/>
      <c r="AA54" s="151"/>
      <c r="AB54" s="198"/>
      <c r="AC54" s="151"/>
      <c r="AD54" s="151"/>
      <c r="AE54" s="198"/>
      <c r="AF54" s="151"/>
      <c r="AG54" s="151"/>
      <c r="AH54" s="210"/>
      <c r="AI54" s="370">
        <f t="shared" si="1"/>
        <v>0</v>
      </c>
      <c r="AJ54" s="194"/>
      <c r="AK54" s="83"/>
      <c r="AL54" s="83"/>
      <c r="AM54" s="153"/>
      <c r="AN54" s="208"/>
      <c r="AO54" s="208"/>
      <c r="AP54" s="68">
        <f t="shared" si="2"/>
        <v>0</v>
      </c>
    </row>
    <row r="55" spans="1:43" s="107" customFormat="1" ht="14.25" hidden="1" customHeight="1">
      <c r="A55" s="135"/>
      <c r="B55" s="226"/>
      <c r="C55" s="144"/>
      <c r="D55" s="144"/>
      <c r="E55" s="174"/>
      <c r="F55" s="156"/>
      <c r="G55" s="151"/>
      <c r="H55" s="151"/>
      <c r="I55" s="198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98"/>
      <c r="U55" s="166"/>
      <c r="V55" s="151"/>
      <c r="W55" s="151"/>
      <c r="X55" s="151"/>
      <c r="Y55" s="151"/>
      <c r="Z55" s="151"/>
      <c r="AA55" s="151"/>
      <c r="AB55" s="198"/>
      <c r="AC55" s="151"/>
      <c r="AD55" s="151"/>
      <c r="AE55" s="198"/>
      <c r="AF55" s="151"/>
      <c r="AG55" s="151"/>
      <c r="AH55" s="210"/>
      <c r="AI55" s="370">
        <f t="shared" si="1"/>
        <v>0</v>
      </c>
      <c r="AJ55" s="194"/>
      <c r="AK55" s="83"/>
      <c r="AL55" s="83"/>
      <c r="AM55" s="153"/>
      <c r="AN55" s="208"/>
      <c r="AO55" s="208"/>
      <c r="AP55" s="68">
        <f t="shared" si="2"/>
        <v>0</v>
      </c>
      <c r="AQ55" s="16"/>
    </row>
    <row r="56" spans="1:43" s="107" customFormat="1" ht="14.25" hidden="1" customHeight="1">
      <c r="A56" s="135"/>
      <c r="B56" s="226"/>
      <c r="C56" s="144"/>
      <c r="D56" s="144"/>
      <c r="E56" s="174"/>
      <c r="F56" s="156"/>
      <c r="G56" s="151"/>
      <c r="H56" s="151"/>
      <c r="I56" s="198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98"/>
      <c r="U56" s="166"/>
      <c r="V56" s="151"/>
      <c r="W56" s="151"/>
      <c r="X56" s="151"/>
      <c r="Y56" s="151"/>
      <c r="Z56" s="151"/>
      <c r="AA56" s="151"/>
      <c r="AB56" s="198"/>
      <c r="AC56" s="151"/>
      <c r="AD56" s="151"/>
      <c r="AE56" s="198"/>
      <c r="AF56" s="151"/>
      <c r="AG56" s="151"/>
      <c r="AH56" s="210"/>
      <c r="AI56" s="370">
        <f t="shared" si="1"/>
        <v>0</v>
      </c>
      <c r="AJ56" s="194"/>
      <c r="AK56" s="83"/>
      <c r="AL56" s="83"/>
      <c r="AM56" s="153"/>
      <c r="AN56" s="208"/>
      <c r="AO56" s="208"/>
      <c r="AP56" s="68">
        <f t="shared" si="2"/>
        <v>0</v>
      </c>
      <c r="AQ56" s="16"/>
    </row>
    <row r="57" spans="1:43" s="107" customFormat="1" ht="14.25" hidden="1" customHeight="1">
      <c r="A57" s="135"/>
      <c r="B57" s="139"/>
      <c r="C57" s="144"/>
      <c r="D57" s="144"/>
      <c r="E57" s="175"/>
      <c r="F57" s="156"/>
      <c r="G57" s="151"/>
      <c r="H57" s="151"/>
      <c r="I57" s="198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98"/>
      <c r="U57" s="166"/>
      <c r="V57" s="151"/>
      <c r="W57" s="151"/>
      <c r="X57" s="151"/>
      <c r="Y57" s="151"/>
      <c r="Z57" s="151"/>
      <c r="AA57" s="151"/>
      <c r="AB57" s="198"/>
      <c r="AC57" s="151"/>
      <c r="AD57" s="151"/>
      <c r="AE57" s="198"/>
      <c r="AF57" s="151"/>
      <c r="AG57" s="151"/>
      <c r="AH57" s="210"/>
      <c r="AI57" s="370">
        <f t="shared" si="1"/>
        <v>0</v>
      </c>
      <c r="AJ57" s="194"/>
      <c r="AK57" s="83"/>
      <c r="AL57" s="83"/>
      <c r="AM57" s="153"/>
      <c r="AN57" s="208"/>
      <c r="AO57" s="208"/>
      <c r="AP57" s="68">
        <f t="shared" si="2"/>
        <v>0</v>
      </c>
      <c r="AQ57" s="16"/>
    </row>
    <row r="58" spans="1:43" s="107" customFormat="1" ht="14.25" hidden="1" customHeight="1">
      <c r="A58" s="135"/>
      <c r="B58" s="139"/>
      <c r="C58" s="144"/>
      <c r="D58" s="144"/>
      <c r="E58" s="175"/>
      <c r="F58" s="156"/>
      <c r="G58" s="151"/>
      <c r="H58" s="151"/>
      <c r="I58" s="198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98"/>
      <c r="U58" s="166"/>
      <c r="V58" s="151"/>
      <c r="W58" s="151"/>
      <c r="X58" s="151"/>
      <c r="Y58" s="151"/>
      <c r="Z58" s="151"/>
      <c r="AA58" s="151"/>
      <c r="AB58" s="198"/>
      <c r="AC58" s="151"/>
      <c r="AD58" s="151"/>
      <c r="AE58" s="198"/>
      <c r="AF58" s="151"/>
      <c r="AG58" s="151"/>
      <c r="AH58" s="210"/>
      <c r="AI58" s="370">
        <f t="shared" si="1"/>
        <v>0</v>
      </c>
      <c r="AJ58" s="194"/>
      <c r="AK58" s="83"/>
      <c r="AL58" s="83"/>
      <c r="AM58" s="153"/>
      <c r="AN58" s="208"/>
      <c r="AO58" s="208"/>
      <c r="AP58" s="68">
        <f t="shared" si="2"/>
        <v>0</v>
      </c>
      <c r="AQ58" s="16"/>
    </row>
    <row r="59" spans="1:43" s="107" customFormat="1" ht="14.25" hidden="1" customHeight="1">
      <c r="A59" s="135"/>
      <c r="B59" s="129"/>
      <c r="C59" s="144"/>
      <c r="D59" s="144"/>
      <c r="E59" s="175"/>
      <c r="F59" s="156"/>
      <c r="G59" s="151"/>
      <c r="H59" s="151"/>
      <c r="I59" s="198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98"/>
      <c r="U59" s="166"/>
      <c r="V59" s="151"/>
      <c r="W59" s="151"/>
      <c r="X59" s="151"/>
      <c r="Y59" s="151"/>
      <c r="Z59" s="151"/>
      <c r="AA59" s="151"/>
      <c r="AB59" s="198"/>
      <c r="AC59" s="151"/>
      <c r="AD59" s="151"/>
      <c r="AE59" s="198"/>
      <c r="AF59" s="151"/>
      <c r="AG59" s="151"/>
      <c r="AH59" s="210"/>
      <c r="AI59" s="370">
        <f t="shared" si="1"/>
        <v>0</v>
      </c>
      <c r="AJ59" s="194"/>
      <c r="AK59" s="83"/>
      <c r="AL59" s="83"/>
      <c r="AM59" s="153"/>
      <c r="AN59" s="208"/>
      <c r="AO59" s="208"/>
      <c r="AP59" s="68">
        <f t="shared" si="2"/>
        <v>0</v>
      </c>
      <c r="AQ59" s="16"/>
    </row>
    <row r="60" spans="1:43" s="107" customFormat="1" ht="14.25" hidden="1" customHeight="1">
      <c r="A60" s="135"/>
      <c r="B60" s="129"/>
      <c r="C60" s="144"/>
      <c r="D60" s="144"/>
      <c r="E60" s="175"/>
      <c r="F60" s="156"/>
      <c r="G60" s="151"/>
      <c r="H60" s="151"/>
      <c r="I60" s="198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98"/>
      <c r="U60" s="166"/>
      <c r="V60" s="151"/>
      <c r="W60" s="151"/>
      <c r="X60" s="151"/>
      <c r="Y60" s="151"/>
      <c r="Z60" s="151"/>
      <c r="AA60" s="151"/>
      <c r="AB60" s="198"/>
      <c r="AC60" s="151"/>
      <c r="AD60" s="151"/>
      <c r="AE60" s="198"/>
      <c r="AF60" s="151"/>
      <c r="AG60" s="151"/>
      <c r="AH60" s="210"/>
      <c r="AI60" s="370">
        <f t="shared" si="1"/>
        <v>0</v>
      </c>
      <c r="AJ60" s="194"/>
      <c r="AK60" s="83"/>
      <c r="AL60" s="83"/>
      <c r="AM60" s="153"/>
      <c r="AN60" s="208"/>
      <c r="AO60" s="208"/>
      <c r="AP60" s="68">
        <f t="shared" si="2"/>
        <v>0</v>
      </c>
      <c r="AQ60" s="16"/>
    </row>
    <row r="61" spans="1:43" s="107" customFormat="1" ht="14.25" hidden="1" customHeight="1">
      <c r="A61" s="135"/>
      <c r="B61" s="129"/>
      <c r="C61" s="144"/>
      <c r="D61" s="144"/>
      <c r="E61" s="175"/>
      <c r="F61" s="156"/>
      <c r="G61" s="151"/>
      <c r="H61" s="151"/>
      <c r="I61" s="198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98"/>
      <c r="U61" s="166"/>
      <c r="V61" s="151"/>
      <c r="W61" s="151"/>
      <c r="X61" s="151"/>
      <c r="Y61" s="151"/>
      <c r="Z61" s="151"/>
      <c r="AA61" s="151"/>
      <c r="AB61" s="198"/>
      <c r="AC61" s="151"/>
      <c r="AD61" s="151"/>
      <c r="AE61" s="198"/>
      <c r="AF61" s="151"/>
      <c r="AG61" s="151"/>
      <c r="AH61" s="210"/>
      <c r="AI61" s="370">
        <f t="shared" si="1"/>
        <v>0</v>
      </c>
      <c r="AJ61" s="194"/>
      <c r="AK61" s="83"/>
      <c r="AL61" s="83"/>
      <c r="AM61" s="153"/>
      <c r="AN61" s="208"/>
      <c r="AO61" s="208"/>
      <c r="AP61" s="68">
        <f t="shared" si="2"/>
        <v>0</v>
      </c>
      <c r="AQ61" s="16"/>
    </row>
    <row r="62" spans="1:43" s="107" customFormat="1" ht="14.25" hidden="1" customHeight="1">
      <c r="A62" s="135"/>
      <c r="B62" s="129"/>
      <c r="C62" s="140"/>
      <c r="D62" s="140"/>
      <c r="E62" s="175"/>
      <c r="F62" s="156"/>
      <c r="G62" s="151"/>
      <c r="H62" s="151"/>
      <c r="I62" s="198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98"/>
      <c r="U62" s="166"/>
      <c r="V62" s="151"/>
      <c r="W62" s="151"/>
      <c r="X62" s="151"/>
      <c r="Y62" s="151"/>
      <c r="Z62" s="151"/>
      <c r="AA62" s="151"/>
      <c r="AB62" s="198"/>
      <c r="AC62" s="151"/>
      <c r="AD62" s="151"/>
      <c r="AE62" s="198"/>
      <c r="AF62" s="151"/>
      <c r="AG62" s="151"/>
      <c r="AH62" s="210"/>
      <c r="AI62" s="370">
        <f t="shared" si="1"/>
        <v>0</v>
      </c>
      <c r="AJ62" s="194"/>
      <c r="AK62" s="83"/>
      <c r="AL62" s="83"/>
      <c r="AM62" s="153"/>
      <c r="AN62" s="208"/>
      <c r="AO62" s="208"/>
      <c r="AP62" s="68">
        <f t="shared" si="2"/>
        <v>0</v>
      </c>
      <c r="AQ62" s="16"/>
    </row>
    <row r="63" spans="1:43" s="107" customFormat="1" ht="14.25" hidden="1" customHeight="1">
      <c r="A63" s="135"/>
      <c r="B63" s="129"/>
      <c r="C63" s="140"/>
      <c r="D63" s="140"/>
      <c r="E63" s="175"/>
      <c r="F63" s="156"/>
      <c r="G63" s="151"/>
      <c r="H63" s="151"/>
      <c r="I63" s="198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98"/>
      <c r="U63" s="166"/>
      <c r="V63" s="151"/>
      <c r="W63" s="151"/>
      <c r="X63" s="151"/>
      <c r="Y63" s="151"/>
      <c r="Z63" s="151"/>
      <c r="AA63" s="151"/>
      <c r="AB63" s="198"/>
      <c r="AC63" s="151"/>
      <c r="AD63" s="151"/>
      <c r="AE63" s="198"/>
      <c r="AF63" s="151"/>
      <c r="AG63" s="151"/>
      <c r="AH63" s="210"/>
      <c r="AI63" s="370">
        <f t="shared" si="1"/>
        <v>0</v>
      </c>
      <c r="AJ63" s="194"/>
      <c r="AK63" s="83"/>
      <c r="AL63" s="83"/>
      <c r="AM63" s="153"/>
      <c r="AN63" s="208"/>
      <c r="AO63" s="208"/>
      <c r="AP63" s="68">
        <f t="shared" si="2"/>
        <v>0</v>
      </c>
      <c r="AQ63" s="16"/>
    </row>
    <row r="64" spans="1:43" s="107" customFormat="1" ht="14.25" hidden="1" customHeight="1">
      <c r="A64" s="135"/>
      <c r="B64" s="129"/>
      <c r="C64" s="140"/>
      <c r="D64" s="140"/>
      <c r="E64" s="175"/>
      <c r="F64" s="156"/>
      <c r="G64" s="151"/>
      <c r="H64" s="151"/>
      <c r="I64" s="198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98"/>
      <c r="U64" s="166"/>
      <c r="V64" s="151"/>
      <c r="W64" s="151"/>
      <c r="X64" s="151"/>
      <c r="Y64" s="151"/>
      <c r="Z64" s="151"/>
      <c r="AA64" s="151"/>
      <c r="AB64" s="198"/>
      <c r="AC64" s="151"/>
      <c r="AD64" s="151"/>
      <c r="AE64" s="198"/>
      <c r="AF64" s="151"/>
      <c r="AG64" s="151"/>
      <c r="AH64" s="210"/>
      <c r="AI64" s="370">
        <f t="shared" si="1"/>
        <v>0</v>
      </c>
      <c r="AJ64" s="194"/>
      <c r="AK64" s="83"/>
      <c r="AL64" s="83"/>
      <c r="AM64" s="153"/>
      <c r="AN64" s="208"/>
      <c r="AO64" s="208"/>
      <c r="AP64" s="68">
        <f t="shared" si="2"/>
        <v>0</v>
      </c>
      <c r="AQ64" s="16"/>
    </row>
    <row r="65" spans="1:43" s="107" customFormat="1" ht="14.25" hidden="1" customHeight="1">
      <c r="A65" s="135"/>
      <c r="B65" s="129"/>
      <c r="C65" s="140"/>
      <c r="D65" s="140"/>
      <c r="E65" s="175"/>
      <c r="F65" s="156"/>
      <c r="G65" s="151"/>
      <c r="H65" s="151"/>
      <c r="I65" s="198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98"/>
      <c r="U65" s="166"/>
      <c r="V65" s="151"/>
      <c r="W65" s="151"/>
      <c r="X65" s="151"/>
      <c r="Y65" s="151"/>
      <c r="Z65" s="151"/>
      <c r="AA65" s="151"/>
      <c r="AB65" s="198"/>
      <c r="AC65" s="151"/>
      <c r="AD65" s="151"/>
      <c r="AE65" s="198"/>
      <c r="AF65" s="151"/>
      <c r="AG65" s="151"/>
      <c r="AH65" s="210"/>
      <c r="AI65" s="370">
        <f t="shared" si="1"/>
        <v>0</v>
      </c>
      <c r="AJ65" s="194"/>
      <c r="AK65" s="83"/>
      <c r="AL65" s="83"/>
      <c r="AM65" s="153"/>
      <c r="AN65" s="208"/>
      <c r="AO65" s="208"/>
      <c r="AP65" s="68">
        <f t="shared" si="2"/>
        <v>0</v>
      </c>
      <c r="AQ65" s="16"/>
    </row>
    <row r="66" spans="1:43" s="107" customFormat="1" ht="14.25" hidden="1" customHeight="1">
      <c r="A66" s="135"/>
      <c r="B66" s="129"/>
      <c r="C66" s="140"/>
      <c r="D66" s="140"/>
      <c r="E66" s="176"/>
      <c r="F66" s="156"/>
      <c r="G66" s="151"/>
      <c r="H66" s="151"/>
      <c r="I66" s="198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98"/>
      <c r="U66" s="166"/>
      <c r="V66" s="151"/>
      <c r="W66" s="151"/>
      <c r="X66" s="151"/>
      <c r="Y66" s="151"/>
      <c r="Z66" s="151"/>
      <c r="AA66" s="151"/>
      <c r="AB66" s="198"/>
      <c r="AC66" s="151"/>
      <c r="AD66" s="151"/>
      <c r="AE66" s="198"/>
      <c r="AF66" s="151"/>
      <c r="AG66" s="151"/>
      <c r="AH66" s="210"/>
      <c r="AI66" s="370">
        <f t="shared" si="1"/>
        <v>0</v>
      </c>
      <c r="AJ66" s="194"/>
      <c r="AK66" s="83"/>
      <c r="AL66" s="83"/>
      <c r="AM66" s="153"/>
      <c r="AN66" s="208"/>
      <c r="AO66" s="208"/>
      <c r="AP66" s="68">
        <f t="shared" si="2"/>
        <v>0</v>
      </c>
      <c r="AQ66" s="16"/>
    </row>
    <row r="67" spans="1:43" s="107" customFormat="1" ht="14.25" hidden="1" customHeight="1">
      <c r="A67" s="135"/>
      <c r="B67" s="139"/>
      <c r="C67" s="140"/>
      <c r="D67" s="140"/>
      <c r="E67" s="176"/>
      <c r="F67" s="156"/>
      <c r="G67" s="151"/>
      <c r="H67" s="151"/>
      <c r="I67" s="198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98"/>
      <c r="U67" s="166"/>
      <c r="V67" s="151"/>
      <c r="W67" s="151"/>
      <c r="X67" s="151"/>
      <c r="Y67" s="151"/>
      <c r="Z67" s="151"/>
      <c r="AA67" s="151"/>
      <c r="AB67" s="198"/>
      <c r="AC67" s="151"/>
      <c r="AD67" s="151"/>
      <c r="AE67" s="198"/>
      <c r="AF67" s="151"/>
      <c r="AG67" s="151"/>
      <c r="AH67" s="210"/>
      <c r="AI67" s="370">
        <f t="shared" si="1"/>
        <v>0</v>
      </c>
      <c r="AJ67" s="194"/>
      <c r="AK67" s="83"/>
      <c r="AL67" s="83"/>
      <c r="AM67" s="153"/>
      <c r="AN67" s="208"/>
      <c r="AO67" s="208"/>
      <c r="AP67" s="68">
        <f t="shared" si="2"/>
        <v>0</v>
      </c>
      <c r="AQ67" s="16"/>
    </row>
    <row r="68" spans="1:43" s="107" customFormat="1" ht="14.25" hidden="1" customHeight="1">
      <c r="A68" s="135"/>
      <c r="B68" s="129"/>
      <c r="C68" s="140"/>
      <c r="D68" s="140"/>
      <c r="E68" s="176"/>
      <c r="F68" s="156"/>
      <c r="G68" s="151"/>
      <c r="H68" s="151"/>
      <c r="I68" s="198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98"/>
      <c r="U68" s="166"/>
      <c r="V68" s="151"/>
      <c r="W68" s="151"/>
      <c r="X68" s="151"/>
      <c r="Y68" s="151"/>
      <c r="Z68" s="151"/>
      <c r="AA68" s="151"/>
      <c r="AB68" s="198"/>
      <c r="AC68" s="151"/>
      <c r="AD68" s="151"/>
      <c r="AE68" s="198"/>
      <c r="AF68" s="151"/>
      <c r="AG68" s="151"/>
      <c r="AH68" s="210"/>
      <c r="AI68" s="370">
        <f t="shared" ref="AI68:AI131" si="6">SUM(F68:AG68)</f>
        <v>0</v>
      </c>
      <c r="AJ68" s="194"/>
      <c r="AK68" s="83"/>
      <c r="AL68" s="83"/>
      <c r="AM68" s="153"/>
      <c r="AN68" s="208"/>
      <c r="AO68" s="208"/>
      <c r="AP68" s="68">
        <f t="shared" si="2"/>
        <v>0</v>
      </c>
      <c r="AQ68" s="16"/>
    </row>
    <row r="69" spans="1:43" s="107" customFormat="1" ht="14.25" hidden="1" customHeight="1">
      <c r="A69" s="135"/>
      <c r="B69" s="129"/>
      <c r="C69" s="140"/>
      <c r="D69" s="140"/>
      <c r="E69" s="177"/>
      <c r="F69" s="156"/>
      <c r="G69" s="151"/>
      <c r="H69" s="151"/>
      <c r="I69" s="198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98"/>
      <c r="U69" s="166"/>
      <c r="V69" s="151"/>
      <c r="W69" s="151"/>
      <c r="X69" s="151"/>
      <c r="Y69" s="151"/>
      <c r="Z69" s="151"/>
      <c r="AA69" s="151"/>
      <c r="AB69" s="198"/>
      <c r="AC69" s="151"/>
      <c r="AD69" s="151"/>
      <c r="AE69" s="198"/>
      <c r="AF69" s="151"/>
      <c r="AG69" s="151"/>
      <c r="AH69" s="210"/>
      <c r="AI69" s="370">
        <f t="shared" si="6"/>
        <v>0</v>
      </c>
      <c r="AJ69" s="194"/>
      <c r="AK69" s="83"/>
      <c r="AL69" s="83"/>
      <c r="AM69" s="153"/>
      <c r="AN69" s="208"/>
      <c r="AO69" s="208"/>
      <c r="AP69" s="68">
        <f t="shared" ref="AP69:AP132" si="7">SUM(AI69:AO69)</f>
        <v>0</v>
      </c>
      <c r="AQ69" s="16"/>
    </row>
    <row r="70" spans="1:43" s="107" customFormat="1" ht="14.25" hidden="1" customHeight="1">
      <c r="A70" s="135"/>
      <c r="B70" s="129"/>
      <c r="C70" s="140"/>
      <c r="D70" s="140"/>
      <c r="E70" s="176"/>
      <c r="F70" s="156"/>
      <c r="G70" s="151"/>
      <c r="H70" s="151"/>
      <c r="I70" s="198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98"/>
      <c r="U70" s="166"/>
      <c r="V70" s="151"/>
      <c r="W70" s="151"/>
      <c r="X70" s="151"/>
      <c r="Y70" s="151"/>
      <c r="Z70" s="151"/>
      <c r="AA70" s="151"/>
      <c r="AB70" s="198"/>
      <c r="AC70" s="151"/>
      <c r="AD70" s="151"/>
      <c r="AE70" s="198"/>
      <c r="AF70" s="151"/>
      <c r="AG70" s="151"/>
      <c r="AH70" s="210"/>
      <c r="AI70" s="370">
        <f t="shared" si="6"/>
        <v>0</v>
      </c>
      <c r="AJ70" s="194"/>
      <c r="AK70" s="83"/>
      <c r="AL70" s="83"/>
      <c r="AM70" s="153"/>
      <c r="AN70" s="208"/>
      <c r="AO70" s="208"/>
      <c r="AP70" s="68">
        <f t="shared" si="7"/>
        <v>0</v>
      </c>
      <c r="AQ70" s="16"/>
    </row>
    <row r="71" spans="1:43" s="107" customFormat="1" ht="13.5" hidden="1" customHeight="1">
      <c r="A71" s="135"/>
      <c r="B71" s="129"/>
      <c r="C71" s="140"/>
      <c r="D71" s="140"/>
      <c r="E71" s="176"/>
      <c r="F71" s="156"/>
      <c r="G71" s="151"/>
      <c r="H71" s="151"/>
      <c r="I71" s="198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98"/>
      <c r="U71" s="166"/>
      <c r="V71" s="151"/>
      <c r="W71" s="151"/>
      <c r="X71" s="151"/>
      <c r="Y71" s="151"/>
      <c r="Z71" s="151"/>
      <c r="AA71" s="151"/>
      <c r="AB71" s="198"/>
      <c r="AC71" s="151"/>
      <c r="AD71" s="151"/>
      <c r="AE71" s="198"/>
      <c r="AF71" s="151"/>
      <c r="AG71" s="151"/>
      <c r="AH71" s="210"/>
      <c r="AI71" s="370">
        <f t="shared" si="6"/>
        <v>0</v>
      </c>
      <c r="AJ71" s="194"/>
      <c r="AK71" s="83"/>
      <c r="AL71" s="83"/>
      <c r="AM71" s="153"/>
      <c r="AN71" s="208"/>
      <c r="AO71" s="208"/>
      <c r="AP71" s="68">
        <f t="shared" si="7"/>
        <v>0</v>
      </c>
      <c r="AQ71" s="16"/>
    </row>
    <row r="72" spans="1:43" s="107" customFormat="1" ht="14.25" hidden="1" customHeight="1">
      <c r="A72" s="138"/>
      <c r="B72" s="139"/>
      <c r="C72" s="140"/>
      <c r="D72" s="140"/>
      <c r="E72" s="176"/>
      <c r="F72" s="156"/>
      <c r="G72" s="151"/>
      <c r="H72" s="151"/>
      <c r="I72" s="198"/>
      <c r="J72" s="151"/>
      <c r="K72" s="151"/>
      <c r="L72" s="151"/>
      <c r="M72" s="151"/>
      <c r="N72" s="151"/>
      <c r="O72" s="151"/>
      <c r="P72" s="140"/>
      <c r="Q72" s="151"/>
      <c r="R72" s="151"/>
      <c r="S72" s="151"/>
      <c r="T72" s="198"/>
      <c r="U72" s="166"/>
      <c r="V72" s="151"/>
      <c r="W72" s="151"/>
      <c r="X72" s="151"/>
      <c r="Y72" s="151"/>
      <c r="Z72" s="151"/>
      <c r="AA72" s="151"/>
      <c r="AB72" s="198"/>
      <c r="AC72" s="151"/>
      <c r="AD72" s="151"/>
      <c r="AE72" s="198"/>
      <c r="AF72" s="151"/>
      <c r="AG72" s="151"/>
      <c r="AH72" s="210"/>
      <c r="AI72" s="370">
        <f t="shared" si="6"/>
        <v>0</v>
      </c>
      <c r="AJ72" s="194"/>
      <c r="AK72" s="83"/>
      <c r="AL72" s="83"/>
      <c r="AM72" s="153"/>
      <c r="AN72" s="208"/>
      <c r="AO72" s="208"/>
      <c r="AP72" s="68">
        <f t="shared" si="7"/>
        <v>0</v>
      </c>
      <c r="AQ72" s="16"/>
    </row>
    <row r="73" spans="1:43" s="107" customFormat="1" hidden="1">
      <c r="A73" s="138"/>
      <c r="B73" s="126"/>
      <c r="C73" s="193"/>
      <c r="D73" s="145"/>
      <c r="E73" s="177"/>
      <c r="F73" s="156"/>
      <c r="G73" s="151"/>
      <c r="H73" s="151"/>
      <c r="I73" s="198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98"/>
      <c r="U73" s="166"/>
      <c r="V73" s="151"/>
      <c r="W73" s="151"/>
      <c r="X73" s="151"/>
      <c r="Y73" s="151"/>
      <c r="Z73" s="151"/>
      <c r="AA73" s="151"/>
      <c r="AB73" s="198"/>
      <c r="AC73" s="151"/>
      <c r="AD73" s="151"/>
      <c r="AE73" s="198"/>
      <c r="AF73" s="151"/>
      <c r="AG73" s="151"/>
      <c r="AH73" s="210"/>
      <c r="AI73" s="370">
        <f t="shared" si="6"/>
        <v>0</v>
      </c>
      <c r="AJ73" s="194"/>
      <c r="AK73" s="83"/>
      <c r="AL73" s="193"/>
      <c r="AM73" s="153"/>
      <c r="AN73" s="208"/>
      <c r="AO73" s="208"/>
      <c r="AP73" s="68">
        <f t="shared" si="7"/>
        <v>0</v>
      </c>
      <c r="AQ73" s="16"/>
    </row>
    <row r="74" spans="1:43" s="107" customFormat="1" ht="14.25" hidden="1" customHeight="1">
      <c r="A74" s="138"/>
      <c r="B74" s="126"/>
      <c r="C74" s="193"/>
      <c r="D74" s="145"/>
      <c r="E74" s="177"/>
      <c r="F74" s="156"/>
      <c r="G74" s="151"/>
      <c r="H74" s="151"/>
      <c r="I74" s="198"/>
      <c r="J74" s="151"/>
      <c r="K74" s="151"/>
      <c r="L74" s="151"/>
      <c r="M74" s="151"/>
      <c r="N74" s="151"/>
      <c r="O74" s="151"/>
      <c r="P74" s="151"/>
      <c r="Q74" s="193"/>
      <c r="R74" s="151"/>
      <c r="S74" s="151"/>
      <c r="T74" s="198"/>
      <c r="U74" s="166"/>
      <c r="V74" s="151"/>
      <c r="W74" s="151"/>
      <c r="X74" s="151"/>
      <c r="Y74" s="151"/>
      <c r="Z74" s="151"/>
      <c r="AA74" s="151"/>
      <c r="AB74" s="198"/>
      <c r="AC74" s="151"/>
      <c r="AD74" s="151"/>
      <c r="AE74" s="198"/>
      <c r="AF74" s="151"/>
      <c r="AG74" s="151"/>
      <c r="AH74" s="210"/>
      <c r="AI74" s="370">
        <f t="shared" si="6"/>
        <v>0</v>
      </c>
      <c r="AJ74" s="194"/>
      <c r="AK74" s="83"/>
      <c r="AL74" s="83"/>
      <c r="AM74" s="153"/>
      <c r="AN74" s="208"/>
      <c r="AO74" s="208"/>
      <c r="AP74" s="68">
        <f t="shared" si="7"/>
        <v>0</v>
      </c>
      <c r="AQ74" s="16"/>
    </row>
    <row r="75" spans="1:43" s="107" customFormat="1" ht="14.25" hidden="1" customHeight="1">
      <c r="A75" s="138"/>
      <c r="B75" s="126"/>
      <c r="C75" s="193"/>
      <c r="D75" s="145"/>
      <c r="E75" s="176"/>
      <c r="F75" s="156"/>
      <c r="G75" s="151"/>
      <c r="H75" s="193"/>
      <c r="I75" s="198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98"/>
      <c r="U75" s="166"/>
      <c r="V75" s="151"/>
      <c r="W75" s="151"/>
      <c r="X75" s="151"/>
      <c r="Y75" s="193"/>
      <c r="Z75" s="151"/>
      <c r="AA75" s="151"/>
      <c r="AB75" s="198"/>
      <c r="AC75" s="151"/>
      <c r="AD75" s="151"/>
      <c r="AE75" s="198"/>
      <c r="AF75" s="151"/>
      <c r="AG75" s="151"/>
      <c r="AH75" s="210"/>
      <c r="AI75" s="370">
        <f t="shared" si="6"/>
        <v>0</v>
      </c>
      <c r="AJ75" s="194"/>
      <c r="AK75" s="83"/>
      <c r="AL75" s="83"/>
      <c r="AM75" s="153"/>
      <c r="AN75" s="208"/>
      <c r="AO75" s="208"/>
      <c r="AP75" s="68">
        <f t="shared" si="7"/>
        <v>0</v>
      </c>
      <c r="AQ75" s="16"/>
    </row>
    <row r="76" spans="1:43" s="107" customFormat="1" ht="14.25" hidden="1" customHeight="1">
      <c r="A76" s="138"/>
      <c r="B76" s="126"/>
      <c r="C76" s="193"/>
      <c r="D76" s="145"/>
      <c r="E76" s="177"/>
      <c r="F76" s="156"/>
      <c r="G76" s="151"/>
      <c r="H76" s="151"/>
      <c r="I76" s="198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98"/>
      <c r="U76" s="166"/>
      <c r="V76" s="151"/>
      <c r="W76" s="151"/>
      <c r="X76" s="151"/>
      <c r="Y76" s="151"/>
      <c r="Z76" s="151"/>
      <c r="AA76" s="151"/>
      <c r="AB76" s="198"/>
      <c r="AC76" s="151"/>
      <c r="AD76" s="151"/>
      <c r="AE76" s="198"/>
      <c r="AF76" s="151"/>
      <c r="AG76" s="151"/>
      <c r="AH76" s="210"/>
      <c r="AI76" s="370">
        <f t="shared" si="6"/>
        <v>0</v>
      </c>
      <c r="AJ76" s="194"/>
      <c r="AK76" s="83"/>
      <c r="AL76" s="83"/>
      <c r="AM76" s="153"/>
      <c r="AN76" s="208"/>
      <c r="AO76" s="208"/>
      <c r="AP76" s="68">
        <f t="shared" si="7"/>
        <v>0</v>
      </c>
      <c r="AQ76" s="16"/>
    </row>
    <row r="77" spans="1:43" s="107" customFormat="1" ht="14.25" hidden="1" customHeight="1">
      <c r="A77" s="138"/>
      <c r="B77" s="125"/>
      <c r="C77" s="193"/>
      <c r="D77" s="145"/>
      <c r="E77" s="177"/>
      <c r="F77" s="193"/>
      <c r="G77" s="151"/>
      <c r="H77" s="151"/>
      <c r="I77" s="198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98"/>
      <c r="U77" s="166"/>
      <c r="V77" s="151"/>
      <c r="W77" s="151"/>
      <c r="X77" s="151"/>
      <c r="Y77" s="151"/>
      <c r="Z77" s="151"/>
      <c r="AA77" s="151"/>
      <c r="AB77" s="198"/>
      <c r="AC77" s="151"/>
      <c r="AD77" s="151"/>
      <c r="AE77" s="198"/>
      <c r="AF77" s="151"/>
      <c r="AG77" s="151"/>
      <c r="AH77" s="210"/>
      <c r="AI77" s="370">
        <f t="shared" si="6"/>
        <v>0</v>
      </c>
      <c r="AJ77" s="194"/>
      <c r="AK77" s="83"/>
      <c r="AL77" s="83"/>
      <c r="AM77" s="153"/>
      <c r="AN77" s="208"/>
      <c r="AO77" s="208"/>
      <c r="AP77" s="68">
        <f t="shared" si="7"/>
        <v>0</v>
      </c>
      <c r="AQ77" s="16"/>
    </row>
    <row r="78" spans="1:43" s="107" customFormat="1" ht="14.25" hidden="1" customHeight="1">
      <c r="A78" s="138"/>
      <c r="B78" s="125"/>
      <c r="C78" s="193"/>
      <c r="D78" s="145"/>
      <c r="E78" s="177"/>
      <c r="F78" s="193"/>
      <c r="G78" s="151"/>
      <c r="H78" s="151"/>
      <c r="I78" s="198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98"/>
      <c r="U78" s="166"/>
      <c r="V78" s="151"/>
      <c r="W78" s="151"/>
      <c r="X78" s="151"/>
      <c r="Y78" s="151"/>
      <c r="Z78" s="151"/>
      <c r="AA78" s="151"/>
      <c r="AB78" s="198"/>
      <c r="AC78" s="151"/>
      <c r="AD78" s="151"/>
      <c r="AE78" s="198"/>
      <c r="AF78" s="151"/>
      <c r="AG78" s="151"/>
      <c r="AH78" s="210"/>
      <c r="AI78" s="370">
        <f t="shared" si="6"/>
        <v>0</v>
      </c>
      <c r="AJ78" s="194"/>
      <c r="AK78" s="83"/>
      <c r="AL78" s="83"/>
      <c r="AM78" s="153"/>
      <c r="AN78" s="208"/>
      <c r="AO78" s="208"/>
      <c r="AP78" s="68">
        <f t="shared" si="7"/>
        <v>0</v>
      </c>
      <c r="AQ78" s="16"/>
    </row>
    <row r="79" spans="1:43" s="107" customFormat="1" ht="14.25" hidden="1" customHeight="1">
      <c r="A79" s="138"/>
      <c r="B79" s="125"/>
      <c r="C79" s="193"/>
      <c r="D79" s="145"/>
      <c r="E79" s="177"/>
      <c r="F79" s="193"/>
      <c r="G79" s="151"/>
      <c r="H79" s="151"/>
      <c r="I79" s="198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98"/>
      <c r="U79" s="166"/>
      <c r="V79" s="151"/>
      <c r="W79" s="151"/>
      <c r="X79" s="151"/>
      <c r="Y79" s="151"/>
      <c r="Z79" s="151"/>
      <c r="AA79" s="151"/>
      <c r="AB79" s="198"/>
      <c r="AC79" s="151"/>
      <c r="AD79" s="151"/>
      <c r="AE79" s="198"/>
      <c r="AF79" s="151"/>
      <c r="AG79" s="151"/>
      <c r="AH79" s="210"/>
      <c r="AI79" s="370">
        <f t="shared" si="6"/>
        <v>0</v>
      </c>
      <c r="AJ79" s="194"/>
      <c r="AK79" s="83"/>
      <c r="AL79" s="83"/>
      <c r="AM79" s="153"/>
      <c r="AN79" s="208"/>
      <c r="AO79" s="208"/>
      <c r="AP79" s="68">
        <f t="shared" si="7"/>
        <v>0</v>
      </c>
      <c r="AQ79" s="16"/>
    </row>
    <row r="80" spans="1:43" s="107" customFormat="1" ht="14.25" hidden="1" customHeight="1">
      <c r="A80" s="138"/>
      <c r="B80" s="125"/>
      <c r="C80" s="193"/>
      <c r="D80" s="145"/>
      <c r="E80" s="177"/>
      <c r="F80" s="193"/>
      <c r="G80" s="151"/>
      <c r="H80" s="151"/>
      <c r="I80" s="198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98"/>
      <c r="U80" s="166"/>
      <c r="V80" s="151"/>
      <c r="W80" s="151"/>
      <c r="X80" s="151"/>
      <c r="Y80" s="151"/>
      <c r="Z80" s="151"/>
      <c r="AA80" s="151"/>
      <c r="AB80" s="198"/>
      <c r="AC80" s="151"/>
      <c r="AD80" s="151"/>
      <c r="AE80" s="198"/>
      <c r="AF80" s="151"/>
      <c r="AG80" s="151"/>
      <c r="AH80" s="210"/>
      <c r="AI80" s="370">
        <f t="shared" si="6"/>
        <v>0</v>
      </c>
      <c r="AJ80" s="194"/>
      <c r="AK80" s="83"/>
      <c r="AL80" s="83"/>
      <c r="AM80" s="153"/>
      <c r="AN80" s="208"/>
      <c r="AO80" s="208"/>
      <c r="AP80" s="68">
        <f t="shared" si="7"/>
        <v>0</v>
      </c>
      <c r="AQ80" s="16"/>
    </row>
    <row r="81" spans="1:43" s="107" customFormat="1" hidden="1">
      <c r="A81" s="138"/>
      <c r="B81" s="125"/>
      <c r="C81" s="193"/>
      <c r="D81" s="145"/>
      <c r="E81" s="176"/>
      <c r="F81" s="156"/>
      <c r="G81" s="151"/>
      <c r="H81" s="151"/>
      <c r="I81" s="198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98"/>
      <c r="U81" s="166"/>
      <c r="V81" s="151"/>
      <c r="W81" s="151"/>
      <c r="X81" s="151"/>
      <c r="Y81" s="151"/>
      <c r="Z81" s="151"/>
      <c r="AA81" s="151"/>
      <c r="AB81" s="198"/>
      <c r="AC81" s="151"/>
      <c r="AD81" s="151"/>
      <c r="AE81" s="198"/>
      <c r="AF81" s="151"/>
      <c r="AG81" s="151"/>
      <c r="AH81" s="210"/>
      <c r="AI81" s="370">
        <f t="shared" si="6"/>
        <v>0</v>
      </c>
      <c r="AJ81" s="194"/>
      <c r="AK81" s="208"/>
      <c r="AL81" s="193"/>
      <c r="AM81" s="153"/>
      <c r="AN81" s="208"/>
      <c r="AO81" s="208"/>
      <c r="AP81" s="68">
        <f t="shared" si="7"/>
        <v>0</v>
      </c>
      <c r="AQ81" s="16"/>
    </row>
    <row r="82" spans="1:43" s="107" customFormat="1" ht="14.25" hidden="1" customHeight="1">
      <c r="A82" s="138"/>
      <c r="B82" s="125"/>
      <c r="C82" s="193"/>
      <c r="D82" s="145"/>
      <c r="E82" s="178"/>
      <c r="F82" s="156"/>
      <c r="G82" s="151"/>
      <c r="H82" s="151"/>
      <c r="I82" s="198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98"/>
      <c r="U82" s="166"/>
      <c r="V82" s="151"/>
      <c r="W82" s="151"/>
      <c r="X82" s="151"/>
      <c r="Y82" s="151"/>
      <c r="Z82" s="151"/>
      <c r="AA82" s="151"/>
      <c r="AB82" s="198"/>
      <c r="AC82" s="151"/>
      <c r="AD82" s="151"/>
      <c r="AE82" s="198"/>
      <c r="AF82" s="151"/>
      <c r="AG82" s="151"/>
      <c r="AH82" s="210"/>
      <c r="AI82" s="370">
        <f t="shared" si="6"/>
        <v>0</v>
      </c>
      <c r="AJ82" s="194"/>
      <c r="AK82" s="193"/>
      <c r="AL82" s="83"/>
      <c r="AM82" s="153"/>
      <c r="AN82" s="208"/>
      <c r="AO82" s="208"/>
      <c r="AP82" s="68">
        <f t="shared" si="7"/>
        <v>0</v>
      </c>
      <c r="AQ82" s="16"/>
    </row>
    <row r="83" spans="1:43" s="107" customFormat="1" ht="14.25" hidden="1" customHeight="1">
      <c r="A83" s="138"/>
      <c r="B83" s="130"/>
      <c r="C83" s="154"/>
      <c r="D83" s="131"/>
      <c r="E83" s="179"/>
      <c r="F83" s="156"/>
      <c r="G83" s="151"/>
      <c r="H83" s="151"/>
      <c r="I83" s="198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98"/>
      <c r="U83" s="166"/>
      <c r="V83" s="151"/>
      <c r="W83" s="151"/>
      <c r="X83" s="151"/>
      <c r="Y83" s="151"/>
      <c r="Z83" s="151"/>
      <c r="AA83" s="151"/>
      <c r="AB83" s="198"/>
      <c r="AC83" s="151"/>
      <c r="AD83" s="151"/>
      <c r="AE83" s="198"/>
      <c r="AF83" s="151"/>
      <c r="AG83" s="151"/>
      <c r="AH83" s="210"/>
      <c r="AI83" s="370">
        <f t="shared" si="6"/>
        <v>0</v>
      </c>
      <c r="AJ83" s="194"/>
      <c r="AK83" s="193"/>
      <c r="AL83" s="83"/>
      <c r="AM83" s="153"/>
      <c r="AN83" s="208"/>
      <c r="AO83" s="208"/>
      <c r="AP83" s="68">
        <f t="shared" si="7"/>
        <v>0</v>
      </c>
      <c r="AQ83" s="16"/>
    </row>
    <row r="84" spans="1:43" s="107" customFormat="1" ht="14.25" hidden="1" customHeight="1">
      <c r="A84" s="138"/>
      <c r="B84" s="125"/>
      <c r="C84" s="321"/>
      <c r="D84" s="145"/>
      <c r="E84" s="179"/>
      <c r="F84" s="156"/>
      <c r="G84" s="151"/>
      <c r="H84" s="151"/>
      <c r="I84" s="198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98"/>
      <c r="U84" s="166"/>
      <c r="V84" s="151"/>
      <c r="W84" s="151"/>
      <c r="X84" s="151"/>
      <c r="Y84" s="151"/>
      <c r="Z84" s="151"/>
      <c r="AA84" s="151"/>
      <c r="AB84" s="198"/>
      <c r="AC84" s="151"/>
      <c r="AD84" s="151"/>
      <c r="AE84" s="198"/>
      <c r="AF84" s="151"/>
      <c r="AG84" s="151"/>
      <c r="AH84" s="210"/>
      <c r="AI84" s="370">
        <f t="shared" si="6"/>
        <v>0</v>
      </c>
      <c r="AJ84" s="194"/>
      <c r="AK84" s="193"/>
      <c r="AL84" s="83"/>
      <c r="AM84" s="153"/>
      <c r="AN84" s="208"/>
      <c r="AO84" s="208"/>
      <c r="AP84" s="68">
        <f t="shared" si="7"/>
        <v>0</v>
      </c>
      <c r="AQ84" s="16"/>
    </row>
    <row r="85" spans="1:43" s="107" customFormat="1" ht="14.25" hidden="1" customHeight="1">
      <c r="A85" s="138"/>
      <c r="B85" s="125"/>
      <c r="C85" s="321"/>
      <c r="D85" s="145"/>
      <c r="E85" s="179"/>
      <c r="F85" s="156"/>
      <c r="G85" s="151"/>
      <c r="H85" s="151"/>
      <c r="I85" s="198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98"/>
      <c r="U85" s="166"/>
      <c r="V85" s="151"/>
      <c r="W85" s="151"/>
      <c r="X85" s="151"/>
      <c r="Y85" s="151"/>
      <c r="Z85" s="151"/>
      <c r="AA85" s="151"/>
      <c r="AB85" s="198"/>
      <c r="AC85" s="151"/>
      <c r="AD85" s="151"/>
      <c r="AE85" s="198"/>
      <c r="AF85" s="151"/>
      <c r="AG85" s="151"/>
      <c r="AH85" s="210"/>
      <c r="AI85" s="370">
        <f t="shared" si="6"/>
        <v>0</v>
      </c>
      <c r="AJ85" s="194"/>
      <c r="AK85" s="193"/>
      <c r="AL85" s="83"/>
      <c r="AM85" s="153"/>
      <c r="AN85" s="208"/>
      <c r="AO85" s="208"/>
      <c r="AP85" s="68">
        <f t="shared" si="7"/>
        <v>0</v>
      </c>
      <c r="AQ85" s="16"/>
    </row>
    <row r="86" spans="1:43" s="107" customFormat="1" ht="14.25" hidden="1" customHeight="1">
      <c r="A86" s="138"/>
      <c r="B86" s="125"/>
      <c r="C86" s="321"/>
      <c r="D86" s="145"/>
      <c r="E86" s="180"/>
      <c r="F86" s="156"/>
      <c r="G86" s="151"/>
      <c r="H86" s="151"/>
      <c r="I86" s="198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98"/>
      <c r="U86" s="166"/>
      <c r="V86" s="151"/>
      <c r="W86" s="151"/>
      <c r="X86" s="151"/>
      <c r="Y86" s="151"/>
      <c r="Z86" s="151"/>
      <c r="AA86" s="151"/>
      <c r="AB86" s="198"/>
      <c r="AC86" s="151"/>
      <c r="AD86" s="151"/>
      <c r="AE86" s="198"/>
      <c r="AF86" s="151"/>
      <c r="AG86" s="151"/>
      <c r="AH86" s="210"/>
      <c r="AI86" s="370">
        <f t="shared" si="6"/>
        <v>0</v>
      </c>
      <c r="AJ86" s="194"/>
      <c r="AK86" s="193"/>
      <c r="AL86" s="83"/>
      <c r="AM86" s="153"/>
      <c r="AN86" s="208"/>
      <c r="AO86" s="208"/>
      <c r="AP86" s="68">
        <f t="shared" si="7"/>
        <v>0</v>
      </c>
      <c r="AQ86" s="16"/>
    </row>
    <row r="87" spans="1:43" s="107" customFormat="1" ht="14.25" hidden="1" customHeight="1">
      <c r="A87" s="138"/>
      <c r="B87" s="125"/>
      <c r="C87" s="321"/>
      <c r="D87" s="145"/>
      <c r="E87" s="180"/>
      <c r="F87" s="156"/>
      <c r="G87" s="151"/>
      <c r="H87" s="151"/>
      <c r="I87" s="198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98"/>
      <c r="U87" s="166"/>
      <c r="V87" s="151"/>
      <c r="W87" s="151"/>
      <c r="X87" s="151"/>
      <c r="Y87" s="151"/>
      <c r="Z87" s="151"/>
      <c r="AA87" s="151"/>
      <c r="AB87" s="198"/>
      <c r="AC87" s="151"/>
      <c r="AD87" s="151"/>
      <c r="AE87" s="198"/>
      <c r="AF87" s="151"/>
      <c r="AG87" s="151"/>
      <c r="AH87" s="210"/>
      <c r="AI87" s="370">
        <f t="shared" si="6"/>
        <v>0</v>
      </c>
      <c r="AJ87" s="194"/>
      <c r="AK87" s="193"/>
      <c r="AL87" s="83"/>
      <c r="AM87" s="153"/>
      <c r="AN87" s="208"/>
      <c r="AO87" s="208"/>
      <c r="AP87" s="68">
        <f t="shared" si="7"/>
        <v>0</v>
      </c>
      <c r="AQ87" s="16"/>
    </row>
    <row r="88" spans="1:43" s="107" customFormat="1" ht="14.25" hidden="1" customHeight="1">
      <c r="A88" s="138"/>
      <c r="B88" s="125"/>
      <c r="C88" s="321"/>
      <c r="D88" s="145"/>
      <c r="E88" s="180"/>
      <c r="F88" s="156"/>
      <c r="G88" s="151"/>
      <c r="H88" s="151"/>
      <c r="I88" s="198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98"/>
      <c r="U88" s="166"/>
      <c r="V88" s="151"/>
      <c r="W88" s="151"/>
      <c r="X88" s="151"/>
      <c r="Y88" s="151"/>
      <c r="Z88" s="151"/>
      <c r="AA88" s="151"/>
      <c r="AB88" s="198"/>
      <c r="AC88" s="151"/>
      <c r="AD88" s="151"/>
      <c r="AE88" s="198"/>
      <c r="AF88" s="151"/>
      <c r="AG88" s="151"/>
      <c r="AH88" s="210"/>
      <c r="AI88" s="370">
        <f t="shared" si="6"/>
        <v>0</v>
      </c>
      <c r="AJ88" s="194"/>
      <c r="AK88" s="193"/>
      <c r="AL88" s="83"/>
      <c r="AM88" s="153"/>
      <c r="AN88" s="208"/>
      <c r="AO88" s="208"/>
      <c r="AP88" s="68">
        <f t="shared" si="7"/>
        <v>0</v>
      </c>
      <c r="AQ88" s="16"/>
    </row>
    <row r="89" spans="1:43" s="107" customFormat="1" ht="14.25" hidden="1" customHeight="1">
      <c r="A89" s="138"/>
      <c r="B89" s="125"/>
      <c r="C89" s="321"/>
      <c r="D89" s="145"/>
      <c r="E89" s="180"/>
      <c r="F89" s="156"/>
      <c r="G89" s="151"/>
      <c r="H89" s="151"/>
      <c r="I89" s="198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98"/>
      <c r="U89" s="166"/>
      <c r="V89" s="151"/>
      <c r="W89" s="151"/>
      <c r="X89" s="151"/>
      <c r="Y89" s="151"/>
      <c r="Z89" s="151"/>
      <c r="AA89" s="151"/>
      <c r="AB89" s="198"/>
      <c r="AC89" s="151"/>
      <c r="AD89" s="151"/>
      <c r="AE89" s="198"/>
      <c r="AF89" s="151"/>
      <c r="AG89" s="151"/>
      <c r="AH89" s="210"/>
      <c r="AI89" s="370">
        <f t="shared" si="6"/>
        <v>0</v>
      </c>
      <c r="AJ89" s="194"/>
      <c r="AK89" s="193"/>
      <c r="AL89" s="83"/>
      <c r="AM89" s="153"/>
      <c r="AN89" s="208"/>
      <c r="AO89" s="208"/>
      <c r="AP89" s="68">
        <f t="shared" si="7"/>
        <v>0</v>
      </c>
      <c r="AQ89" s="16"/>
    </row>
    <row r="90" spans="1:43" s="107" customFormat="1" ht="14.25" hidden="1" customHeight="1">
      <c r="A90" s="138"/>
      <c r="B90" s="125"/>
      <c r="C90" s="321"/>
      <c r="D90" s="145"/>
      <c r="E90" s="180"/>
      <c r="F90" s="156"/>
      <c r="G90" s="151"/>
      <c r="H90" s="151"/>
      <c r="I90" s="198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98"/>
      <c r="U90" s="166"/>
      <c r="V90" s="151"/>
      <c r="W90" s="151"/>
      <c r="X90" s="151"/>
      <c r="Y90" s="151"/>
      <c r="Z90" s="151"/>
      <c r="AA90" s="151"/>
      <c r="AB90" s="198"/>
      <c r="AC90" s="151"/>
      <c r="AD90" s="151"/>
      <c r="AE90" s="198"/>
      <c r="AF90" s="151"/>
      <c r="AG90" s="151"/>
      <c r="AH90" s="210"/>
      <c r="AI90" s="370">
        <f t="shared" si="6"/>
        <v>0</v>
      </c>
      <c r="AJ90" s="194"/>
      <c r="AK90" s="193"/>
      <c r="AL90" s="83"/>
      <c r="AM90" s="153"/>
      <c r="AN90" s="208"/>
      <c r="AO90" s="208"/>
      <c r="AP90" s="68">
        <f t="shared" si="7"/>
        <v>0</v>
      </c>
      <c r="AQ90" s="16"/>
    </row>
    <row r="91" spans="1:43" s="107" customFormat="1" ht="14.25" hidden="1" customHeight="1">
      <c r="A91" s="138"/>
      <c r="B91" s="125"/>
      <c r="C91" s="321"/>
      <c r="D91" s="145"/>
      <c r="E91" s="180"/>
      <c r="F91" s="156"/>
      <c r="G91" s="151"/>
      <c r="H91" s="151"/>
      <c r="I91" s="198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98"/>
      <c r="U91" s="166"/>
      <c r="V91" s="151"/>
      <c r="W91" s="151"/>
      <c r="X91" s="151"/>
      <c r="Y91" s="151"/>
      <c r="Z91" s="151"/>
      <c r="AA91" s="151"/>
      <c r="AB91" s="198"/>
      <c r="AC91" s="151"/>
      <c r="AD91" s="151"/>
      <c r="AE91" s="198"/>
      <c r="AF91" s="151"/>
      <c r="AG91" s="151"/>
      <c r="AH91" s="210"/>
      <c r="AI91" s="370">
        <f t="shared" si="6"/>
        <v>0</v>
      </c>
      <c r="AJ91" s="194"/>
      <c r="AK91" s="193"/>
      <c r="AL91" s="83"/>
      <c r="AM91" s="153"/>
      <c r="AN91" s="208"/>
      <c r="AO91" s="208"/>
      <c r="AP91" s="68">
        <f t="shared" si="7"/>
        <v>0</v>
      </c>
      <c r="AQ91" s="16"/>
    </row>
    <row r="92" spans="1:43" s="107" customFormat="1" ht="14.25" hidden="1" customHeight="1">
      <c r="A92" s="138"/>
      <c r="B92" s="125"/>
      <c r="C92" s="321"/>
      <c r="D92" s="145"/>
      <c r="E92" s="180"/>
      <c r="F92" s="156"/>
      <c r="G92" s="151"/>
      <c r="H92" s="151"/>
      <c r="I92" s="198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98"/>
      <c r="U92" s="166"/>
      <c r="V92" s="151"/>
      <c r="W92" s="151"/>
      <c r="X92" s="151"/>
      <c r="Y92" s="151"/>
      <c r="Z92" s="151"/>
      <c r="AA92" s="151"/>
      <c r="AB92" s="198"/>
      <c r="AC92" s="151"/>
      <c r="AD92" s="151"/>
      <c r="AE92" s="198"/>
      <c r="AF92" s="151"/>
      <c r="AG92" s="151"/>
      <c r="AH92" s="210"/>
      <c r="AI92" s="370">
        <f t="shared" si="6"/>
        <v>0</v>
      </c>
      <c r="AJ92" s="194"/>
      <c r="AK92" s="83"/>
      <c r="AL92" s="83"/>
      <c r="AM92" s="153"/>
      <c r="AN92" s="208"/>
      <c r="AO92" s="208"/>
      <c r="AP92" s="68">
        <f t="shared" si="7"/>
        <v>0</v>
      </c>
      <c r="AQ92" s="16"/>
    </row>
    <row r="93" spans="1:43" s="107" customFormat="1" ht="14.25" hidden="1" customHeight="1">
      <c r="A93" s="262"/>
      <c r="B93" s="263"/>
      <c r="C93" s="322"/>
      <c r="D93" s="366"/>
      <c r="E93" s="180"/>
      <c r="F93" s="156"/>
      <c r="G93" s="151"/>
      <c r="H93" s="151"/>
      <c r="I93" s="198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98"/>
      <c r="U93" s="166"/>
      <c r="V93" s="151"/>
      <c r="W93" s="151"/>
      <c r="X93" s="151"/>
      <c r="Y93" s="151"/>
      <c r="Z93" s="151"/>
      <c r="AA93" s="151"/>
      <c r="AB93" s="198"/>
      <c r="AC93" s="151"/>
      <c r="AD93" s="151"/>
      <c r="AE93" s="198"/>
      <c r="AF93" s="151"/>
      <c r="AG93" s="151"/>
      <c r="AH93" s="210"/>
      <c r="AI93" s="370">
        <f t="shared" si="6"/>
        <v>0</v>
      </c>
      <c r="AJ93" s="194"/>
      <c r="AK93" s="83"/>
      <c r="AL93" s="83"/>
      <c r="AM93" s="153"/>
      <c r="AN93" s="208"/>
      <c r="AO93" s="208"/>
      <c r="AP93" s="68">
        <f t="shared" si="7"/>
        <v>0</v>
      </c>
      <c r="AQ93" s="16"/>
    </row>
    <row r="94" spans="1:43" s="107" customFormat="1" ht="14.25" hidden="1" customHeight="1">
      <c r="A94" s="138"/>
      <c r="B94" s="125"/>
      <c r="C94" s="321"/>
      <c r="D94" s="145"/>
      <c r="E94" s="180"/>
      <c r="F94" s="156"/>
      <c r="G94" s="151"/>
      <c r="H94" s="151"/>
      <c r="I94" s="198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98"/>
      <c r="U94" s="166"/>
      <c r="V94" s="151"/>
      <c r="W94" s="151"/>
      <c r="X94" s="151"/>
      <c r="Y94" s="151"/>
      <c r="Z94" s="151"/>
      <c r="AA94" s="151"/>
      <c r="AB94" s="198"/>
      <c r="AC94" s="151"/>
      <c r="AD94" s="151"/>
      <c r="AE94" s="198"/>
      <c r="AF94" s="151"/>
      <c r="AG94" s="151"/>
      <c r="AH94" s="210"/>
      <c r="AI94" s="370">
        <f t="shared" si="6"/>
        <v>0</v>
      </c>
      <c r="AJ94" s="194"/>
      <c r="AK94" s="83"/>
      <c r="AL94" s="83"/>
      <c r="AM94" s="153"/>
      <c r="AN94" s="208"/>
      <c r="AO94" s="208"/>
      <c r="AP94" s="68">
        <f t="shared" si="7"/>
        <v>0</v>
      </c>
      <c r="AQ94" s="16"/>
    </row>
    <row r="95" spans="1:43" s="107" customFormat="1" ht="14.25" hidden="1" customHeight="1">
      <c r="A95" s="138"/>
      <c r="B95" s="125"/>
      <c r="C95" s="321"/>
      <c r="D95" s="145"/>
      <c r="E95" s="180"/>
      <c r="F95" s="156"/>
      <c r="G95" s="151"/>
      <c r="H95" s="151"/>
      <c r="I95" s="198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98"/>
      <c r="U95" s="166"/>
      <c r="V95" s="151"/>
      <c r="W95" s="151"/>
      <c r="X95" s="151"/>
      <c r="Y95" s="151"/>
      <c r="Z95" s="151"/>
      <c r="AA95" s="151"/>
      <c r="AB95" s="198"/>
      <c r="AC95" s="151"/>
      <c r="AD95" s="151"/>
      <c r="AE95" s="198"/>
      <c r="AF95" s="151"/>
      <c r="AG95" s="151"/>
      <c r="AH95" s="210"/>
      <c r="AI95" s="370">
        <f t="shared" si="6"/>
        <v>0</v>
      </c>
      <c r="AJ95" s="194"/>
      <c r="AK95" s="83"/>
      <c r="AL95" s="83"/>
      <c r="AM95" s="153"/>
      <c r="AN95" s="208"/>
      <c r="AO95" s="208"/>
      <c r="AP95" s="68">
        <f t="shared" si="7"/>
        <v>0</v>
      </c>
      <c r="AQ95" s="16"/>
    </row>
    <row r="96" spans="1:43" s="107" customFormat="1" ht="14.25" hidden="1" customHeight="1">
      <c r="A96" s="138"/>
      <c r="B96" s="139"/>
      <c r="C96" s="323"/>
      <c r="D96" s="140"/>
      <c r="E96" s="180"/>
      <c r="F96" s="156"/>
      <c r="G96" s="151"/>
      <c r="H96" s="151"/>
      <c r="I96" s="198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98"/>
      <c r="U96" s="166"/>
      <c r="V96" s="151"/>
      <c r="W96" s="151"/>
      <c r="X96" s="151"/>
      <c r="Y96" s="151"/>
      <c r="Z96" s="151"/>
      <c r="AA96" s="151"/>
      <c r="AB96" s="198"/>
      <c r="AC96" s="151"/>
      <c r="AD96" s="151"/>
      <c r="AE96" s="198"/>
      <c r="AF96" s="151"/>
      <c r="AG96" s="151"/>
      <c r="AH96" s="210"/>
      <c r="AI96" s="370">
        <f t="shared" si="6"/>
        <v>0</v>
      </c>
      <c r="AJ96" s="194"/>
      <c r="AK96" s="83"/>
      <c r="AL96" s="83"/>
      <c r="AM96" s="153"/>
      <c r="AN96" s="208"/>
      <c r="AO96" s="208"/>
      <c r="AP96" s="68">
        <f t="shared" si="7"/>
        <v>0</v>
      </c>
      <c r="AQ96" s="16"/>
    </row>
    <row r="97" spans="1:43" s="107" customFormat="1" ht="14.25" hidden="1" customHeight="1">
      <c r="A97" s="138"/>
      <c r="B97" s="139"/>
      <c r="C97" s="323"/>
      <c r="D97" s="140"/>
      <c r="E97" s="180"/>
      <c r="F97" s="156"/>
      <c r="G97" s="151"/>
      <c r="H97" s="151"/>
      <c r="I97" s="198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98"/>
      <c r="U97" s="166"/>
      <c r="V97" s="151"/>
      <c r="W97" s="151"/>
      <c r="X97" s="151"/>
      <c r="Y97" s="151"/>
      <c r="Z97" s="151"/>
      <c r="AA97" s="151"/>
      <c r="AB97" s="198"/>
      <c r="AC97" s="151"/>
      <c r="AD97" s="151"/>
      <c r="AE97" s="198"/>
      <c r="AF97" s="151"/>
      <c r="AG97" s="151"/>
      <c r="AH97" s="210"/>
      <c r="AI97" s="370">
        <f t="shared" si="6"/>
        <v>0</v>
      </c>
      <c r="AJ97" s="194"/>
      <c r="AK97" s="83"/>
      <c r="AL97" s="83"/>
      <c r="AM97" s="153"/>
      <c r="AN97" s="208"/>
      <c r="AO97" s="208"/>
      <c r="AP97" s="68">
        <f t="shared" si="7"/>
        <v>0</v>
      </c>
      <c r="AQ97" s="16"/>
    </row>
    <row r="98" spans="1:43" s="107" customFormat="1" ht="14.25" hidden="1" customHeight="1">
      <c r="A98" s="138"/>
      <c r="B98" s="139"/>
      <c r="C98" s="323"/>
      <c r="D98" s="140"/>
      <c r="E98" s="180"/>
      <c r="F98" s="156"/>
      <c r="G98" s="151"/>
      <c r="H98" s="151"/>
      <c r="I98" s="198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98"/>
      <c r="U98" s="166"/>
      <c r="V98" s="151"/>
      <c r="W98" s="151"/>
      <c r="X98" s="151"/>
      <c r="Y98" s="151"/>
      <c r="Z98" s="151"/>
      <c r="AA98" s="151"/>
      <c r="AB98" s="198"/>
      <c r="AC98" s="151"/>
      <c r="AD98" s="151"/>
      <c r="AE98" s="198"/>
      <c r="AF98" s="151"/>
      <c r="AG98" s="151"/>
      <c r="AH98" s="210"/>
      <c r="AI98" s="370">
        <f t="shared" si="6"/>
        <v>0</v>
      </c>
      <c r="AJ98" s="194"/>
      <c r="AK98" s="83"/>
      <c r="AL98" s="83"/>
      <c r="AM98" s="153"/>
      <c r="AN98" s="208"/>
      <c r="AO98" s="208"/>
      <c r="AP98" s="68">
        <f t="shared" si="7"/>
        <v>0</v>
      </c>
      <c r="AQ98" s="16"/>
    </row>
    <row r="99" spans="1:43" s="107" customFormat="1" ht="14.25" hidden="1" customHeight="1">
      <c r="A99" s="138"/>
      <c r="B99" s="139"/>
      <c r="C99" s="323"/>
      <c r="D99" s="140"/>
      <c r="E99" s="180"/>
      <c r="F99" s="156"/>
      <c r="G99" s="151"/>
      <c r="H99" s="151"/>
      <c r="I99" s="198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98"/>
      <c r="U99" s="166"/>
      <c r="V99" s="151"/>
      <c r="W99" s="151"/>
      <c r="X99" s="151"/>
      <c r="Y99" s="151"/>
      <c r="Z99" s="151"/>
      <c r="AA99" s="151"/>
      <c r="AB99" s="198"/>
      <c r="AC99" s="151"/>
      <c r="AD99" s="151"/>
      <c r="AE99" s="198"/>
      <c r="AF99" s="151"/>
      <c r="AG99" s="151"/>
      <c r="AH99" s="210"/>
      <c r="AI99" s="370">
        <f t="shared" si="6"/>
        <v>0</v>
      </c>
      <c r="AJ99" s="194"/>
      <c r="AK99" s="83"/>
      <c r="AL99" s="83"/>
      <c r="AM99" s="153"/>
      <c r="AN99" s="208"/>
      <c r="AO99" s="208"/>
      <c r="AP99" s="68">
        <f t="shared" si="7"/>
        <v>0</v>
      </c>
      <c r="AQ99" s="16"/>
    </row>
    <row r="100" spans="1:43" s="107" customFormat="1" ht="14.25" hidden="1" customHeight="1">
      <c r="A100" s="138"/>
      <c r="B100" s="139"/>
      <c r="C100" s="323"/>
      <c r="D100" s="140"/>
      <c r="E100" s="180"/>
      <c r="F100" s="156"/>
      <c r="G100" s="151"/>
      <c r="H100" s="151"/>
      <c r="I100" s="198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98"/>
      <c r="U100" s="166"/>
      <c r="V100" s="151"/>
      <c r="W100" s="151"/>
      <c r="X100" s="151"/>
      <c r="Y100" s="151"/>
      <c r="Z100" s="151"/>
      <c r="AA100" s="151"/>
      <c r="AB100" s="198"/>
      <c r="AC100" s="151"/>
      <c r="AD100" s="151"/>
      <c r="AE100" s="198"/>
      <c r="AF100" s="151"/>
      <c r="AG100" s="151"/>
      <c r="AH100" s="210"/>
      <c r="AI100" s="370">
        <f t="shared" si="6"/>
        <v>0</v>
      </c>
      <c r="AJ100" s="194"/>
      <c r="AK100" s="83"/>
      <c r="AL100" s="83"/>
      <c r="AM100" s="153"/>
      <c r="AN100" s="208"/>
      <c r="AO100" s="208"/>
      <c r="AP100" s="68">
        <f t="shared" si="7"/>
        <v>0</v>
      </c>
      <c r="AQ100" s="16"/>
    </row>
    <row r="101" spans="1:43" s="107" customFormat="1" ht="14.25" hidden="1" customHeight="1">
      <c r="A101" s="261"/>
      <c r="B101" s="130"/>
      <c r="C101" s="154"/>
      <c r="D101" s="131"/>
      <c r="E101" s="180"/>
      <c r="F101" s="156"/>
      <c r="G101" s="151"/>
      <c r="H101" s="151"/>
      <c r="I101" s="198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98"/>
      <c r="U101" s="166"/>
      <c r="V101" s="151"/>
      <c r="W101" s="151"/>
      <c r="X101" s="151"/>
      <c r="Y101" s="151"/>
      <c r="Z101" s="151"/>
      <c r="AA101" s="151"/>
      <c r="AB101" s="198"/>
      <c r="AC101" s="151"/>
      <c r="AD101" s="151"/>
      <c r="AE101" s="198"/>
      <c r="AF101" s="151"/>
      <c r="AG101" s="151"/>
      <c r="AH101" s="210"/>
      <c r="AI101" s="370">
        <f t="shared" si="6"/>
        <v>0</v>
      </c>
      <c r="AJ101" s="194"/>
      <c r="AK101" s="83"/>
      <c r="AL101" s="83"/>
      <c r="AM101" s="153"/>
      <c r="AN101" s="208"/>
      <c r="AO101" s="208"/>
      <c r="AP101" s="68">
        <f t="shared" si="7"/>
        <v>0</v>
      </c>
      <c r="AQ101" s="16"/>
    </row>
    <row r="102" spans="1:43" s="107" customFormat="1" ht="14.25" hidden="1" customHeight="1">
      <c r="A102" s="261"/>
      <c r="B102" s="130"/>
      <c r="C102" s="154"/>
      <c r="D102" s="131"/>
      <c r="E102" s="180"/>
      <c r="F102" s="156"/>
      <c r="G102" s="151"/>
      <c r="H102" s="151"/>
      <c r="I102" s="198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98"/>
      <c r="U102" s="166"/>
      <c r="V102" s="151"/>
      <c r="W102" s="151"/>
      <c r="X102" s="151"/>
      <c r="Y102" s="151"/>
      <c r="Z102" s="151"/>
      <c r="AA102" s="151"/>
      <c r="AB102" s="198"/>
      <c r="AC102" s="151"/>
      <c r="AD102" s="151"/>
      <c r="AE102" s="198"/>
      <c r="AF102" s="151"/>
      <c r="AG102" s="151"/>
      <c r="AH102" s="210"/>
      <c r="AI102" s="370">
        <f t="shared" si="6"/>
        <v>0</v>
      </c>
      <c r="AJ102" s="194"/>
      <c r="AK102" s="83"/>
      <c r="AL102" s="83"/>
      <c r="AM102" s="153"/>
      <c r="AN102" s="208"/>
      <c r="AO102" s="208"/>
      <c r="AP102" s="68">
        <f t="shared" si="7"/>
        <v>0</v>
      </c>
      <c r="AQ102" s="16"/>
    </row>
    <row r="103" spans="1:43" s="107" customFormat="1" ht="14.25" hidden="1" customHeight="1">
      <c r="A103" s="261"/>
      <c r="B103" s="130"/>
      <c r="C103" s="154"/>
      <c r="D103" s="131"/>
      <c r="E103" s="180"/>
      <c r="F103" s="156"/>
      <c r="G103" s="151"/>
      <c r="H103" s="151"/>
      <c r="I103" s="198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98"/>
      <c r="U103" s="166"/>
      <c r="V103" s="151"/>
      <c r="W103" s="151"/>
      <c r="X103" s="151"/>
      <c r="Y103" s="151"/>
      <c r="Z103" s="151"/>
      <c r="AA103" s="151"/>
      <c r="AB103" s="198"/>
      <c r="AC103" s="151"/>
      <c r="AD103" s="151"/>
      <c r="AE103" s="198"/>
      <c r="AF103" s="151"/>
      <c r="AG103" s="151"/>
      <c r="AH103" s="210"/>
      <c r="AI103" s="370">
        <f t="shared" si="6"/>
        <v>0</v>
      </c>
      <c r="AJ103" s="194"/>
      <c r="AK103" s="83"/>
      <c r="AL103" s="83"/>
      <c r="AM103" s="153"/>
      <c r="AN103" s="208"/>
      <c r="AO103" s="208"/>
      <c r="AP103" s="68">
        <f t="shared" si="7"/>
        <v>0</v>
      </c>
      <c r="AQ103" s="16"/>
    </row>
    <row r="104" spans="1:43" s="107" customFormat="1" ht="14.25" hidden="1" customHeight="1">
      <c r="A104" s="261"/>
      <c r="B104" s="130"/>
      <c r="C104" s="154"/>
      <c r="D104" s="131"/>
      <c r="E104" s="180"/>
      <c r="F104" s="156"/>
      <c r="G104" s="151"/>
      <c r="H104" s="151"/>
      <c r="I104" s="198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98"/>
      <c r="U104" s="166"/>
      <c r="V104" s="151"/>
      <c r="W104" s="151"/>
      <c r="X104" s="151"/>
      <c r="Y104" s="151"/>
      <c r="Z104" s="151"/>
      <c r="AA104" s="151"/>
      <c r="AB104" s="198"/>
      <c r="AC104" s="151"/>
      <c r="AD104" s="151"/>
      <c r="AE104" s="198"/>
      <c r="AF104" s="151"/>
      <c r="AG104" s="151"/>
      <c r="AH104" s="210"/>
      <c r="AI104" s="370">
        <f t="shared" si="6"/>
        <v>0</v>
      </c>
      <c r="AJ104" s="194"/>
      <c r="AK104" s="83"/>
      <c r="AL104" s="83"/>
      <c r="AM104" s="153"/>
      <c r="AN104" s="208"/>
      <c r="AO104" s="208"/>
      <c r="AP104" s="68">
        <f t="shared" si="7"/>
        <v>0</v>
      </c>
      <c r="AQ104" s="16"/>
    </row>
    <row r="105" spans="1:43" s="107" customFormat="1" ht="14.25" hidden="1" customHeight="1">
      <c r="A105" s="261"/>
      <c r="B105" s="130"/>
      <c r="C105" s="154"/>
      <c r="D105" s="131"/>
      <c r="E105" s="180"/>
      <c r="F105" s="156"/>
      <c r="G105" s="151"/>
      <c r="H105" s="151"/>
      <c r="I105" s="198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98"/>
      <c r="U105" s="166"/>
      <c r="V105" s="151"/>
      <c r="W105" s="151"/>
      <c r="X105" s="151"/>
      <c r="Y105" s="151"/>
      <c r="Z105" s="151"/>
      <c r="AA105" s="151"/>
      <c r="AB105" s="198"/>
      <c r="AC105" s="151"/>
      <c r="AD105" s="151"/>
      <c r="AE105" s="198"/>
      <c r="AF105" s="151"/>
      <c r="AG105" s="151"/>
      <c r="AH105" s="210"/>
      <c r="AI105" s="370">
        <f t="shared" si="6"/>
        <v>0</v>
      </c>
      <c r="AJ105" s="194"/>
      <c r="AK105" s="83"/>
      <c r="AL105" s="83"/>
      <c r="AM105" s="153"/>
      <c r="AN105" s="208"/>
      <c r="AO105" s="208"/>
      <c r="AP105" s="68">
        <f t="shared" si="7"/>
        <v>0</v>
      </c>
      <c r="AQ105" s="16"/>
    </row>
    <row r="106" spans="1:43" s="107" customFormat="1" ht="14.25" hidden="1" customHeight="1">
      <c r="A106" s="261"/>
      <c r="B106" s="130"/>
      <c r="C106" s="154"/>
      <c r="D106" s="131"/>
      <c r="E106" s="180"/>
      <c r="F106" s="156"/>
      <c r="G106" s="151"/>
      <c r="H106" s="151"/>
      <c r="I106" s="198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98"/>
      <c r="U106" s="166"/>
      <c r="V106" s="151"/>
      <c r="W106" s="151"/>
      <c r="X106" s="151"/>
      <c r="Y106" s="151"/>
      <c r="Z106" s="151"/>
      <c r="AA106" s="151"/>
      <c r="AB106" s="198"/>
      <c r="AC106" s="151"/>
      <c r="AD106" s="151"/>
      <c r="AE106" s="198"/>
      <c r="AF106" s="151"/>
      <c r="AG106" s="151"/>
      <c r="AH106" s="210"/>
      <c r="AI106" s="370">
        <f t="shared" si="6"/>
        <v>0</v>
      </c>
      <c r="AJ106" s="194"/>
      <c r="AK106" s="83"/>
      <c r="AL106" s="83"/>
      <c r="AM106" s="153"/>
      <c r="AN106" s="208"/>
      <c r="AO106" s="208"/>
      <c r="AP106" s="68">
        <f t="shared" si="7"/>
        <v>0</v>
      </c>
      <c r="AQ106" s="16"/>
    </row>
    <row r="107" spans="1:43" s="107" customFormat="1" ht="14.25" hidden="1" customHeight="1">
      <c r="A107" s="261"/>
      <c r="B107" s="130"/>
      <c r="C107" s="154"/>
      <c r="D107" s="131"/>
      <c r="E107" s="180"/>
      <c r="F107" s="156"/>
      <c r="G107" s="151"/>
      <c r="H107" s="151"/>
      <c r="I107" s="198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98"/>
      <c r="U107" s="166"/>
      <c r="V107" s="151"/>
      <c r="W107" s="151"/>
      <c r="X107" s="151"/>
      <c r="Y107" s="151"/>
      <c r="Z107" s="151"/>
      <c r="AA107" s="151"/>
      <c r="AB107" s="198"/>
      <c r="AC107" s="151"/>
      <c r="AD107" s="151"/>
      <c r="AE107" s="198"/>
      <c r="AF107" s="151"/>
      <c r="AG107" s="151"/>
      <c r="AH107" s="210"/>
      <c r="AI107" s="370">
        <f t="shared" si="6"/>
        <v>0</v>
      </c>
      <c r="AJ107" s="194"/>
      <c r="AK107" s="83"/>
      <c r="AL107" s="83"/>
      <c r="AM107" s="153"/>
      <c r="AN107" s="208"/>
      <c r="AO107" s="208"/>
      <c r="AP107" s="68">
        <f t="shared" si="7"/>
        <v>0</v>
      </c>
      <c r="AQ107" s="16"/>
    </row>
    <row r="108" spans="1:43" s="107" customFormat="1" ht="14.25" hidden="1" customHeight="1">
      <c r="A108" s="261"/>
      <c r="B108" s="130"/>
      <c r="C108" s="154"/>
      <c r="D108" s="131"/>
      <c r="E108" s="180"/>
      <c r="F108" s="156"/>
      <c r="G108" s="151"/>
      <c r="H108" s="151"/>
      <c r="I108" s="198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98"/>
      <c r="U108" s="166"/>
      <c r="V108" s="151"/>
      <c r="W108" s="151"/>
      <c r="X108" s="151"/>
      <c r="Y108" s="151"/>
      <c r="Z108" s="151"/>
      <c r="AA108" s="151"/>
      <c r="AB108" s="198"/>
      <c r="AC108" s="151"/>
      <c r="AD108" s="151"/>
      <c r="AE108" s="198"/>
      <c r="AF108" s="151"/>
      <c r="AG108" s="151"/>
      <c r="AH108" s="210"/>
      <c r="AI108" s="370">
        <f t="shared" si="6"/>
        <v>0</v>
      </c>
      <c r="AJ108" s="194"/>
      <c r="AK108" s="83"/>
      <c r="AL108" s="83"/>
      <c r="AM108" s="153"/>
      <c r="AN108" s="208"/>
      <c r="AO108" s="208"/>
      <c r="AP108" s="68">
        <f t="shared" si="7"/>
        <v>0</v>
      </c>
      <c r="AQ108" s="16"/>
    </row>
    <row r="109" spans="1:43" s="107" customFormat="1" ht="14.25" hidden="1" customHeight="1">
      <c r="A109" s="130"/>
      <c r="B109" s="130"/>
      <c r="C109" s="154"/>
      <c r="D109" s="131"/>
      <c r="E109" s="180"/>
      <c r="F109" s="156"/>
      <c r="G109" s="151"/>
      <c r="H109" s="151"/>
      <c r="I109" s="198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98"/>
      <c r="U109" s="166"/>
      <c r="V109" s="151"/>
      <c r="W109" s="151"/>
      <c r="X109" s="151"/>
      <c r="Y109" s="151"/>
      <c r="Z109" s="151"/>
      <c r="AA109" s="151"/>
      <c r="AB109" s="198"/>
      <c r="AC109" s="151"/>
      <c r="AD109" s="151"/>
      <c r="AE109" s="198"/>
      <c r="AF109" s="151"/>
      <c r="AG109" s="151"/>
      <c r="AH109" s="210"/>
      <c r="AI109" s="370">
        <f t="shared" si="6"/>
        <v>0</v>
      </c>
      <c r="AJ109" s="194"/>
      <c r="AK109" s="83"/>
      <c r="AL109" s="83"/>
      <c r="AM109" s="153"/>
      <c r="AN109" s="208"/>
      <c r="AO109" s="208"/>
      <c r="AP109" s="68">
        <f t="shared" si="7"/>
        <v>0</v>
      </c>
      <c r="AQ109" s="16"/>
    </row>
    <row r="110" spans="1:43" s="107" customFormat="1" ht="14.25" hidden="1" customHeight="1">
      <c r="A110" s="130"/>
      <c r="B110" s="130"/>
      <c r="C110" s="154"/>
      <c r="D110" s="131"/>
      <c r="E110" s="180"/>
      <c r="F110" s="156"/>
      <c r="G110" s="151"/>
      <c r="H110" s="151"/>
      <c r="I110" s="198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98"/>
      <c r="U110" s="166"/>
      <c r="V110" s="151"/>
      <c r="W110" s="151"/>
      <c r="X110" s="151"/>
      <c r="Y110" s="151"/>
      <c r="Z110" s="151"/>
      <c r="AA110" s="151"/>
      <c r="AB110" s="198"/>
      <c r="AC110" s="151"/>
      <c r="AD110" s="151"/>
      <c r="AE110" s="198"/>
      <c r="AF110" s="151"/>
      <c r="AG110" s="151"/>
      <c r="AH110" s="210"/>
      <c r="AI110" s="370">
        <f t="shared" si="6"/>
        <v>0</v>
      </c>
      <c r="AJ110" s="194"/>
      <c r="AK110" s="83"/>
      <c r="AL110" s="83"/>
      <c r="AM110" s="153"/>
      <c r="AN110" s="208"/>
      <c r="AO110" s="208"/>
      <c r="AP110" s="68">
        <f t="shared" si="7"/>
        <v>0</v>
      </c>
      <c r="AQ110" s="16"/>
    </row>
    <row r="111" spans="1:43" s="107" customFormat="1" ht="14.25" hidden="1" customHeight="1">
      <c r="A111" s="130"/>
      <c r="B111" s="130"/>
      <c r="C111" s="154"/>
      <c r="D111" s="131"/>
      <c r="E111" s="170"/>
      <c r="F111" s="156"/>
      <c r="G111" s="151"/>
      <c r="H111" s="151"/>
      <c r="I111" s="198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98"/>
      <c r="U111" s="166"/>
      <c r="V111" s="151"/>
      <c r="W111" s="151"/>
      <c r="X111" s="151"/>
      <c r="Y111" s="151"/>
      <c r="Z111" s="151"/>
      <c r="AA111" s="151"/>
      <c r="AB111" s="198"/>
      <c r="AC111" s="151"/>
      <c r="AD111" s="151"/>
      <c r="AE111" s="198"/>
      <c r="AF111" s="151"/>
      <c r="AG111" s="151"/>
      <c r="AH111" s="210"/>
      <c r="AI111" s="370">
        <f t="shared" si="6"/>
        <v>0</v>
      </c>
      <c r="AJ111" s="194"/>
      <c r="AK111" s="83"/>
      <c r="AL111" s="83"/>
      <c r="AM111" s="153"/>
      <c r="AN111" s="208"/>
      <c r="AO111" s="208"/>
      <c r="AP111" s="68">
        <f t="shared" si="7"/>
        <v>0</v>
      </c>
      <c r="AQ111" s="16"/>
    </row>
    <row r="112" spans="1:43" s="107" customFormat="1" hidden="1">
      <c r="A112" s="138"/>
      <c r="B112" s="125"/>
      <c r="C112" s="321"/>
      <c r="D112" s="145"/>
      <c r="E112" s="181"/>
      <c r="F112" s="156"/>
      <c r="G112" s="151"/>
      <c r="H112" s="151"/>
      <c r="I112" s="198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98"/>
      <c r="U112" s="166"/>
      <c r="V112" s="151"/>
      <c r="W112" s="151"/>
      <c r="X112" s="151"/>
      <c r="Y112" s="151"/>
      <c r="Z112" s="151"/>
      <c r="AA112" s="151"/>
      <c r="AB112" s="198"/>
      <c r="AC112" s="151"/>
      <c r="AD112" s="151"/>
      <c r="AE112" s="198"/>
      <c r="AF112" s="151"/>
      <c r="AG112" s="151"/>
      <c r="AH112" s="210"/>
      <c r="AI112" s="370">
        <f t="shared" si="6"/>
        <v>0</v>
      </c>
      <c r="AJ112" s="194"/>
      <c r="AK112" s="83"/>
      <c r="AL112" s="83"/>
      <c r="AM112" s="153"/>
      <c r="AN112" s="208"/>
      <c r="AO112" s="208"/>
      <c r="AP112" s="68">
        <f t="shared" si="7"/>
        <v>0</v>
      </c>
      <c r="AQ112" s="16"/>
    </row>
    <row r="113" spans="1:43" s="107" customFormat="1" ht="24" hidden="1" customHeight="1">
      <c r="A113" s="261"/>
      <c r="B113" s="129"/>
      <c r="C113" s="316"/>
      <c r="D113" s="73"/>
      <c r="E113" s="170"/>
      <c r="F113" s="156"/>
      <c r="G113" s="151"/>
      <c r="H113" s="151"/>
      <c r="I113" s="198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98"/>
      <c r="U113" s="166"/>
      <c r="V113" s="151"/>
      <c r="W113" s="151"/>
      <c r="X113" s="151"/>
      <c r="Y113" s="151"/>
      <c r="Z113" s="151"/>
      <c r="AA113" s="151"/>
      <c r="AB113" s="198"/>
      <c r="AC113" s="151"/>
      <c r="AD113" s="151"/>
      <c r="AE113" s="198"/>
      <c r="AF113" s="151"/>
      <c r="AG113" s="151"/>
      <c r="AH113" s="210"/>
      <c r="AI113" s="370">
        <f t="shared" si="6"/>
        <v>0</v>
      </c>
      <c r="AJ113" s="194"/>
      <c r="AK113" s="131"/>
      <c r="AL113" s="83"/>
      <c r="AM113" s="153"/>
      <c r="AN113" s="208"/>
      <c r="AO113" s="208"/>
      <c r="AP113" s="68">
        <f t="shared" si="7"/>
        <v>0</v>
      </c>
      <c r="AQ113" s="16"/>
    </row>
    <row r="114" spans="1:43" s="107" customFormat="1" ht="14.25" hidden="1" customHeight="1">
      <c r="A114" s="261"/>
      <c r="B114" s="129"/>
      <c r="C114" s="316"/>
      <c r="D114" s="73"/>
      <c r="E114" s="170"/>
      <c r="F114" s="156"/>
      <c r="G114" s="151"/>
      <c r="H114" s="151"/>
      <c r="I114" s="198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98"/>
      <c r="U114" s="166"/>
      <c r="V114" s="151"/>
      <c r="W114" s="151"/>
      <c r="X114" s="151"/>
      <c r="Y114" s="151"/>
      <c r="Z114" s="151"/>
      <c r="AA114" s="151"/>
      <c r="AB114" s="198"/>
      <c r="AC114" s="151"/>
      <c r="AD114" s="151"/>
      <c r="AE114" s="198"/>
      <c r="AF114" s="151"/>
      <c r="AG114" s="151"/>
      <c r="AH114" s="210"/>
      <c r="AI114" s="370">
        <f t="shared" si="6"/>
        <v>0</v>
      </c>
      <c r="AJ114" s="194"/>
      <c r="AK114" s="193"/>
      <c r="AL114" s="83"/>
      <c r="AM114" s="153"/>
      <c r="AN114" s="208"/>
      <c r="AO114" s="208"/>
      <c r="AP114" s="68">
        <f t="shared" si="7"/>
        <v>0</v>
      </c>
      <c r="AQ114" s="16"/>
    </row>
    <row r="115" spans="1:43" s="107" customFormat="1" ht="14.25" hidden="1" customHeight="1">
      <c r="A115" s="130"/>
      <c r="B115" s="129"/>
      <c r="C115" s="316"/>
      <c r="D115" s="73"/>
      <c r="E115" s="170"/>
      <c r="F115" s="156"/>
      <c r="G115" s="151"/>
      <c r="H115" s="151"/>
      <c r="I115" s="198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98"/>
      <c r="U115" s="166"/>
      <c r="V115" s="151"/>
      <c r="W115" s="151"/>
      <c r="X115" s="151"/>
      <c r="Y115" s="151"/>
      <c r="Z115" s="151"/>
      <c r="AA115" s="151"/>
      <c r="AB115" s="198"/>
      <c r="AC115" s="151"/>
      <c r="AD115" s="151"/>
      <c r="AE115" s="198"/>
      <c r="AF115" s="151"/>
      <c r="AG115" s="151"/>
      <c r="AH115" s="210"/>
      <c r="AI115" s="370">
        <f t="shared" si="6"/>
        <v>0</v>
      </c>
      <c r="AJ115" s="194"/>
      <c r="AK115" s="73"/>
      <c r="AL115" s="83"/>
      <c r="AM115" s="153"/>
      <c r="AN115" s="208"/>
      <c r="AO115" s="208"/>
      <c r="AP115" s="68">
        <f t="shared" si="7"/>
        <v>0</v>
      </c>
      <c r="AQ115" s="16"/>
    </row>
    <row r="116" spans="1:43" s="107" customFormat="1" hidden="1">
      <c r="A116" s="130"/>
      <c r="B116" s="129"/>
      <c r="C116" s="316"/>
      <c r="D116" s="73"/>
      <c r="E116" s="170"/>
      <c r="F116" s="156"/>
      <c r="G116" s="151"/>
      <c r="H116" s="151"/>
      <c r="I116" s="198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98"/>
      <c r="U116" s="166"/>
      <c r="V116" s="151"/>
      <c r="W116" s="151"/>
      <c r="X116" s="151"/>
      <c r="Y116" s="151"/>
      <c r="Z116" s="151"/>
      <c r="AA116" s="151"/>
      <c r="AB116" s="198"/>
      <c r="AC116" s="151"/>
      <c r="AD116" s="151"/>
      <c r="AE116" s="198"/>
      <c r="AF116" s="151"/>
      <c r="AG116" s="151"/>
      <c r="AH116" s="210"/>
      <c r="AI116" s="370">
        <f t="shared" si="6"/>
        <v>0</v>
      </c>
      <c r="AJ116" s="194"/>
      <c r="AK116" s="73"/>
      <c r="AL116" s="83"/>
      <c r="AM116" s="153"/>
      <c r="AN116" s="208"/>
      <c r="AO116" s="208"/>
      <c r="AP116" s="68">
        <f t="shared" si="7"/>
        <v>0</v>
      </c>
      <c r="AQ116" s="16"/>
    </row>
    <row r="117" spans="1:43" s="107" customFormat="1" hidden="1">
      <c r="A117" s="130"/>
      <c r="B117" s="129"/>
      <c r="C117" s="316"/>
      <c r="D117" s="73"/>
      <c r="E117" s="182"/>
      <c r="F117" s="156"/>
      <c r="G117" s="151"/>
      <c r="H117" s="151"/>
      <c r="I117" s="198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98"/>
      <c r="U117" s="166"/>
      <c r="V117" s="151"/>
      <c r="W117" s="151"/>
      <c r="X117" s="151"/>
      <c r="Y117" s="151"/>
      <c r="Z117" s="151"/>
      <c r="AA117" s="151"/>
      <c r="AB117" s="198"/>
      <c r="AC117" s="151"/>
      <c r="AD117" s="151"/>
      <c r="AE117" s="198"/>
      <c r="AF117" s="151"/>
      <c r="AG117" s="151"/>
      <c r="AH117" s="210"/>
      <c r="AI117" s="370">
        <f t="shared" si="6"/>
        <v>0</v>
      </c>
      <c r="AJ117" s="194"/>
      <c r="AK117" s="83"/>
      <c r="AL117" s="83"/>
      <c r="AM117" s="153"/>
      <c r="AN117" s="208"/>
      <c r="AO117" s="208"/>
      <c r="AP117" s="68">
        <f t="shared" si="7"/>
        <v>0</v>
      </c>
      <c r="AQ117" s="16"/>
    </row>
    <row r="118" spans="1:43" s="107" customFormat="1" hidden="1">
      <c r="A118" s="130"/>
      <c r="B118" s="129"/>
      <c r="C118" s="316"/>
      <c r="D118" s="73"/>
      <c r="E118" s="170"/>
      <c r="F118" s="156"/>
      <c r="G118" s="151"/>
      <c r="H118" s="151"/>
      <c r="I118" s="198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98"/>
      <c r="U118" s="166"/>
      <c r="V118" s="151"/>
      <c r="W118" s="151"/>
      <c r="X118" s="151"/>
      <c r="Y118" s="151"/>
      <c r="Z118" s="151"/>
      <c r="AA118" s="151"/>
      <c r="AB118" s="198"/>
      <c r="AC118" s="151"/>
      <c r="AD118" s="151"/>
      <c r="AE118" s="198"/>
      <c r="AF118" s="151"/>
      <c r="AG118" s="151"/>
      <c r="AH118" s="210"/>
      <c r="AI118" s="370">
        <f t="shared" si="6"/>
        <v>0</v>
      </c>
      <c r="AJ118" s="194"/>
      <c r="AK118" s="83"/>
      <c r="AL118" s="83"/>
      <c r="AM118" s="153"/>
      <c r="AN118" s="208"/>
      <c r="AO118" s="208"/>
      <c r="AP118" s="68">
        <f t="shared" si="7"/>
        <v>0</v>
      </c>
      <c r="AQ118" s="16"/>
    </row>
    <row r="119" spans="1:43" s="107" customFormat="1" hidden="1">
      <c r="A119" s="130"/>
      <c r="B119" s="129"/>
      <c r="C119" s="316"/>
      <c r="D119" s="73"/>
      <c r="E119" s="170"/>
      <c r="F119" s="156"/>
      <c r="G119" s="151"/>
      <c r="H119" s="151"/>
      <c r="I119" s="198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98"/>
      <c r="U119" s="166"/>
      <c r="V119" s="151"/>
      <c r="W119" s="151"/>
      <c r="X119" s="151"/>
      <c r="Y119" s="151"/>
      <c r="Z119" s="151"/>
      <c r="AA119" s="151"/>
      <c r="AB119" s="198"/>
      <c r="AC119" s="151"/>
      <c r="AD119" s="151"/>
      <c r="AE119" s="198"/>
      <c r="AF119" s="151"/>
      <c r="AG119" s="151"/>
      <c r="AH119" s="210"/>
      <c r="AI119" s="370">
        <f t="shared" si="6"/>
        <v>0</v>
      </c>
      <c r="AJ119" s="194"/>
      <c r="AK119" s="83"/>
      <c r="AL119" s="83"/>
      <c r="AM119" s="153"/>
      <c r="AN119" s="208"/>
      <c r="AO119" s="208"/>
      <c r="AP119" s="68">
        <f t="shared" si="7"/>
        <v>0</v>
      </c>
      <c r="AQ119" s="16"/>
    </row>
    <row r="120" spans="1:43" s="107" customFormat="1" ht="14.25" hidden="1" customHeight="1">
      <c r="A120" s="130"/>
      <c r="B120" s="129"/>
      <c r="C120" s="316"/>
      <c r="D120" s="73"/>
      <c r="E120" s="170"/>
      <c r="F120" s="156"/>
      <c r="G120" s="151"/>
      <c r="H120" s="151"/>
      <c r="I120" s="198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98"/>
      <c r="U120" s="166"/>
      <c r="V120" s="151"/>
      <c r="W120" s="151"/>
      <c r="X120" s="151"/>
      <c r="Y120" s="151"/>
      <c r="Z120" s="151"/>
      <c r="AA120" s="151"/>
      <c r="AB120" s="198"/>
      <c r="AC120" s="151"/>
      <c r="AD120" s="151"/>
      <c r="AE120" s="198"/>
      <c r="AF120" s="151"/>
      <c r="AG120" s="151"/>
      <c r="AH120" s="210"/>
      <c r="AI120" s="370">
        <f t="shared" si="6"/>
        <v>0</v>
      </c>
      <c r="AJ120" s="194"/>
      <c r="AK120" s="83"/>
      <c r="AL120" s="83"/>
      <c r="AM120" s="153"/>
      <c r="AN120" s="208"/>
      <c r="AO120" s="208"/>
      <c r="AP120" s="68">
        <f t="shared" si="7"/>
        <v>0</v>
      </c>
      <c r="AQ120" s="16"/>
    </row>
    <row r="121" spans="1:43" s="107" customFormat="1" hidden="1">
      <c r="A121" s="130"/>
      <c r="B121" s="129"/>
      <c r="C121" s="316"/>
      <c r="D121" s="73"/>
      <c r="E121" s="183"/>
      <c r="F121" s="156"/>
      <c r="G121" s="151"/>
      <c r="H121" s="151"/>
      <c r="I121" s="198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98"/>
      <c r="U121" s="166"/>
      <c r="V121" s="151"/>
      <c r="W121" s="151"/>
      <c r="X121" s="151"/>
      <c r="Y121" s="151"/>
      <c r="Z121" s="151"/>
      <c r="AA121" s="151"/>
      <c r="AB121" s="198"/>
      <c r="AC121" s="151"/>
      <c r="AD121" s="151"/>
      <c r="AE121" s="198"/>
      <c r="AF121" s="151"/>
      <c r="AG121" s="151"/>
      <c r="AH121" s="210"/>
      <c r="AI121" s="370">
        <f t="shared" si="6"/>
        <v>0</v>
      </c>
      <c r="AJ121" s="194"/>
      <c r="AK121" s="83"/>
      <c r="AL121" s="83"/>
      <c r="AM121" s="153"/>
      <c r="AN121" s="208"/>
      <c r="AO121" s="208"/>
      <c r="AP121" s="68">
        <f t="shared" si="7"/>
        <v>0</v>
      </c>
      <c r="AQ121" s="16"/>
    </row>
    <row r="122" spans="1:43" s="107" customFormat="1" hidden="1">
      <c r="A122" s="130"/>
      <c r="B122" s="129"/>
      <c r="C122" s="316"/>
      <c r="D122" s="73"/>
      <c r="E122" s="183"/>
      <c r="F122" s="156"/>
      <c r="G122" s="151"/>
      <c r="H122" s="151"/>
      <c r="I122" s="198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98"/>
      <c r="U122" s="166"/>
      <c r="V122" s="151"/>
      <c r="W122" s="151"/>
      <c r="X122" s="151"/>
      <c r="Y122" s="151"/>
      <c r="Z122" s="151"/>
      <c r="AA122" s="151"/>
      <c r="AB122" s="198"/>
      <c r="AC122" s="151"/>
      <c r="AD122" s="151"/>
      <c r="AE122" s="198"/>
      <c r="AF122" s="151"/>
      <c r="AG122" s="151"/>
      <c r="AH122" s="210"/>
      <c r="AI122" s="370">
        <f t="shared" si="6"/>
        <v>0</v>
      </c>
      <c r="AJ122" s="194"/>
      <c r="AK122" s="83"/>
      <c r="AL122" s="83"/>
      <c r="AM122" s="153"/>
      <c r="AN122" s="208"/>
      <c r="AO122" s="208"/>
      <c r="AP122" s="68">
        <f t="shared" si="7"/>
        <v>0</v>
      </c>
      <c r="AQ122" s="16"/>
    </row>
    <row r="123" spans="1:43" s="107" customFormat="1" hidden="1">
      <c r="A123" s="130"/>
      <c r="B123" s="129"/>
      <c r="C123" s="316"/>
      <c r="D123" s="73"/>
      <c r="E123" s="183"/>
      <c r="F123" s="156"/>
      <c r="G123" s="151"/>
      <c r="H123" s="151"/>
      <c r="I123" s="198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98"/>
      <c r="U123" s="166"/>
      <c r="V123" s="151"/>
      <c r="W123" s="151"/>
      <c r="X123" s="151"/>
      <c r="Y123" s="151"/>
      <c r="Z123" s="151"/>
      <c r="AA123" s="151"/>
      <c r="AB123" s="198"/>
      <c r="AC123" s="151"/>
      <c r="AD123" s="151"/>
      <c r="AE123" s="198"/>
      <c r="AF123" s="151"/>
      <c r="AG123" s="151"/>
      <c r="AH123" s="210"/>
      <c r="AI123" s="370">
        <f t="shared" si="6"/>
        <v>0</v>
      </c>
      <c r="AJ123" s="194"/>
      <c r="AK123" s="83"/>
      <c r="AL123" s="83"/>
      <c r="AM123" s="153"/>
      <c r="AN123" s="208"/>
      <c r="AO123" s="208"/>
      <c r="AP123" s="68">
        <f t="shared" si="7"/>
        <v>0</v>
      </c>
      <c r="AQ123" s="16"/>
    </row>
    <row r="124" spans="1:43" s="107" customFormat="1" hidden="1">
      <c r="A124" s="130"/>
      <c r="B124" s="129"/>
      <c r="C124" s="316"/>
      <c r="D124" s="73"/>
      <c r="E124" s="183"/>
      <c r="F124" s="156"/>
      <c r="G124" s="151"/>
      <c r="H124" s="151"/>
      <c r="I124" s="198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98"/>
      <c r="U124" s="166"/>
      <c r="V124" s="151"/>
      <c r="W124" s="151"/>
      <c r="X124" s="151"/>
      <c r="Y124" s="151"/>
      <c r="Z124" s="151"/>
      <c r="AA124" s="151"/>
      <c r="AB124" s="198"/>
      <c r="AC124" s="151"/>
      <c r="AD124" s="151"/>
      <c r="AE124" s="198"/>
      <c r="AF124" s="151"/>
      <c r="AG124" s="151"/>
      <c r="AH124" s="210"/>
      <c r="AI124" s="370">
        <f t="shared" si="6"/>
        <v>0</v>
      </c>
      <c r="AJ124" s="194"/>
      <c r="AK124" s="83"/>
      <c r="AL124" s="83"/>
      <c r="AM124" s="153"/>
      <c r="AN124" s="208"/>
      <c r="AO124" s="208"/>
      <c r="AP124" s="68">
        <f t="shared" si="7"/>
        <v>0</v>
      </c>
      <c r="AQ124" s="16"/>
    </row>
    <row r="125" spans="1:43" s="107" customFormat="1" hidden="1">
      <c r="A125" s="130"/>
      <c r="B125" s="129"/>
      <c r="C125" s="316"/>
      <c r="D125" s="73"/>
      <c r="E125" s="183"/>
      <c r="F125" s="156"/>
      <c r="G125" s="151"/>
      <c r="H125" s="151"/>
      <c r="I125" s="198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98"/>
      <c r="U125" s="166"/>
      <c r="V125" s="151"/>
      <c r="W125" s="151"/>
      <c r="X125" s="151"/>
      <c r="Y125" s="151"/>
      <c r="Z125" s="151"/>
      <c r="AA125" s="151"/>
      <c r="AB125" s="198"/>
      <c r="AC125" s="151"/>
      <c r="AD125" s="151"/>
      <c r="AE125" s="198"/>
      <c r="AF125" s="151"/>
      <c r="AG125" s="151"/>
      <c r="AH125" s="210"/>
      <c r="AI125" s="370">
        <f t="shared" si="6"/>
        <v>0</v>
      </c>
      <c r="AJ125" s="194"/>
      <c r="AK125" s="83"/>
      <c r="AL125" s="83"/>
      <c r="AM125" s="153"/>
      <c r="AN125" s="208"/>
      <c r="AO125" s="208"/>
      <c r="AP125" s="68">
        <f t="shared" si="7"/>
        <v>0</v>
      </c>
      <c r="AQ125" s="16"/>
    </row>
    <row r="126" spans="1:43" s="107" customFormat="1" ht="14.25" hidden="1" customHeight="1">
      <c r="A126" s="130"/>
      <c r="B126" s="129"/>
      <c r="C126" s="316"/>
      <c r="D126" s="73"/>
      <c r="E126" s="182"/>
      <c r="F126" s="156"/>
      <c r="G126" s="151"/>
      <c r="H126" s="151"/>
      <c r="I126" s="198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98"/>
      <c r="U126" s="166"/>
      <c r="V126" s="151"/>
      <c r="W126" s="151"/>
      <c r="X126" s="151"/>
      <c r="Y126" s="151"/>
      <c r="Z126" s="151"/>
      <c r="AA126" s="151"/>
      <c r="AB126" s="198"/>
      <c r="AC126" s="151"/>
      <c r="AD126" s="151"/>
      <c r="AE126" s="198"/>
      <c r="AF126" s="151"/>
      <c r="AG126" s="151"/>
      <c r="AH126" s="210"/>
      <c r="AI126" s="370">
        <f t="shared" si="6"/>
        <v>0</v>
      </c>
      <c r="AJ126" s="194"/>
      <c r="AK126" s="83"/>
      <c r="AL126" s="83"/>
      <c r="AM126" s="153"/>
      <c r="AN126" s="208"/>
      <c r="AO126" s="208"/>
      <c r="AP126" s="68">
        <f t="shared" si="7"/>
        <v>0</v>
      </c>
      <c r="AQ126" s="16"/>
    </row>
    <row r="127" spans="1:43" s="107" customFormat="1" ht="14.25" hidden="1" customHeight="1">
      <c r="A127" s="130"/>
      <c r="B127" s="129"/>
      <c r="C127" s="316"/>
      <c r="D127" s="73"/>
      <c r="E127" s="170"/>
      <c r="F127" s="156"/>
      <c r="G127" s="151"/>
      <c r="H127" s="151"/>
      <c r="I127" s="198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98"/>
      <c r="U127" s="166"/>
      <c r="V127" s="151"/>
      <c r="W127" s="151"/>
      <c r="X127" s="151"/>
      <c r="Y127" s="151"/>
      <c r="Z127" s="151"/>
      <c r="AA127" s="151"/>
      <c r="AB127" s="198"/>
      <c r="AC127" s="151"/>
      <c r="AD127" s="151"/>
      <c r="AE127" s="198"/>
      <c r="AF127" s="151"/>
      <c r="AG127" s="151"/>
      <c r="AH127" s="210"/>
      <c r="AI127" s="370">
        <f t="shared" si="6"/>
        <v>0</v>
      </c>
      <c r="AJ127" s="194"/>
      <c r="AK127" s="83"/>
      <c r="AL127" s="83"/>
      <c r="AM127" s="153"/>
      <c r="AN127" s="208"/>
      <c r="AO127" s="208"/>
      <c r="AP127" s="68">
        <f t="shared" si="7"/>
        <v>0</v>
      </c>
      <c r="AQ127" s="16"/>
    </row>
    <row r="128" spans="1:43" s="107" customFormat="1" ht="14.25" hidden="1" customHeight="1">
      <c r="A128" s="130"/>
      <c r="B128" s="129"/>
      <c r="C128" s="316"/>
      <c r="D128" s="73"/>
      <c r="E128" s="183"/>
      <c r="F128" s="156"/>
      <c r="G128" s="151"/>
      <c r="H128" s="151"/>
      <c r="I128" s="198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98"/>
      <c r="U128" s="166"/>
      <c r="V128" s="151"/>
      <c r="W128" s="151"/>
      <c r="X128" s="151"/>
      <c r="Y128" s="151"/>
      <c r="Z128" s="151"/>
      <c r="AA128" s="151"/>
      <c r="AB128" s="198"/>
      <c r="AC128" s="151"/>
      <c r="AD128" s="151"/>
      <c r="AE128" s="198"/>
      <c r="AF128" s="151"/>
      <c r="AG128" s="151"/>
      <c r="AH128" s="210"/>
      <c r="AI128" s="370">
        <f t="shared" si="6"/>
        <v>0</v>
      </c>
      <c r="AJ128" s="194"/>
      <c r="AK128" s="83"/>
      <c r="AL128" s="83"/>
      <c r="AM128" s="153"/>
      <c r="AN128" s="208"/>
      <c r="AO128" s="208"/>
      <c r="AP128" s="68">
        <f t="shared" si="7"/>
        <v>0</v>
      </c>
      <c r="AQ128" s="16"/>
    </row>
    <row r="129" spans="1:43" s="107" customFormat="1" hidden="1">
      <c r="A129" s="130"/>
      <c r="B129" s="129"/>
      <c r="C129" s="316"/>
      <c r="D129" s="73"/>
      <c r="E129" s="170"/>
      <c r="F129" s="156"/>
      <c r="G129" s="151"/>
      <c r="H129" s="151"/>
      <c r="I129" s="198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98"/>
      <c r="U129" s="166"/>
      <c r="V129" s="151"/>
      <c r="W129" s="151"/>
      <c r="X129" s="151"/>
      <c r="Y129" s="151"/>
      <c r="Z129" s="151"/>
      <c r="AA129" s="151"/>
      <c r="AB129" s="198"/>
      <c r="AC129" s="151"/>
      <c r="AD129" s="151"/>
      <c r="AE129" s="198"/>
      <c r="AF129" s="151"/>
      <c r="AG129" s="151"/>
      <c r="AH129" s="210"/>
      <c r="AI129" s="370">
        <f t="shared" si="6"/>
        <v>0</v>
      </c>
      <c r="AJ129" s="194"/>
      <c r="AK129" s="83"/>
      <c r="AL129" s="83"/>
      <c r="AM129" s="153"/>
      <c r="AN129" s="208"/>
      <c r="AO129" s="208"/>
      <c r="AP129" s="68">
        <f t="shared" si="7"/>
        <v>0</v>
      </c>
      <c r="AQ129" s="16"/>
    </row>
    <row r="130" spans="1:43" s="107" customFormat="1" ht="14.25" hidden="1" customHeight="1">
      <c r="A130" s="130"/>
      <c r="B130" s="129"/>
      <c r="C130" s="316"/>
      <c r="D130" s="73"/>
      <c r="E130" s="182"/>
      <c r="F130" s="156"/>
      <c r="G130" s="151"/>
      <c r="H130" s="151"/>
      <c r="I130" s="198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98"/>
      <c r="U130" s="166"/>
      <c r="V130" s="151"/>
      <c r="W130" s="151"/>
      <c r="X130" s="151"/>
      <c r="Y130" s="151"/>
      <c r="Z130" s="151"/>
      <c r="AA130" s="151"/>
      <c r="AB130" s="198"/>
      <c r="AC130" s="151"/>
      <c r="AD130" s="151"/>
      <c r="AE130" s="198"/>
      <c r="AF130" s="151"/>
      <c r="AG130" s="151"/>
      <c r="AH130" s="210"/>
      <c r="AI130" s="370">
        <f t="shared" si="6"/>
        <v>0</v>
      </c>
      <c r="AJ130" s="194"/>
      <c r="AK130" s="83"/>
      <c r="AL130" s="83"/>
      <c r="AM130" s="153"/>
      <c r="AN130" s="208"/>
      <c r="AO130" s="208"/>
      <c r="AP130" s="68">
        <f t="shared" si="7"/>
        <v>0</v>
      </c>
      <c r="AQ130" s="16"/>
    </row>
    <row r="131" spans="1:43" s="107" customFormat="1" ht="14.25" hidden="1" customHeight="1">
      <c r="A131" s="130"/>
      <c r="B131" s="129"/>
      <c r="C131" s="316"/>
      <c r="D131" s="73"/>
      <c r="E131" s="170"/>
      <c r="F131" s="156"/>
      <c r="G131" s="151"/>
      <c r="H131" s="151"/>
      <c r="I131" s="198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98"/>
      <c r="U131" s="166"/>
      <c r="V131" s="151"/>
      <c r="W131" s="151"/>
      <c r="X131" s="151"/>
      <c r="Y131" s="151"/>
      <c r="Z131" s="151"/>
      <c r="AA131" s="151"/>
      <c r="AB131" s="198"/>
      <c r="AC131" s="151"/>
      <c r="AD131" s="151"/>
      <c r="AE131" s="198"/>
      <c r="AF131" s="151"/>
      <c r="AG131" s="151"/>
      <c r="AH131" s="210"/>
      <c r="AI131" s="370">
        <f t="shared" si="6"/>
        <v>0</v>
      </c>
      <c r="AJ131" s="194"/>
      <c r="AK131" s="83"/>
      <c r="AL131" s="83"/>
      <c r="AM131" s="153"/>
      <c r="AN131" s="208"/>
      <c r="AO131" s="208"/>
      <c r="AP131" s="68">
        <f t="shared" si="7"/>
        <v>0</v>
      </c>
      <c r="AQ131" s="16"/>
    </row>
    <row r="132" spans="1:43" s="107" customFormat="1" ht="14.25" hidden="1" customHeight="1">
      <c r="A132" s="130"/>
      <c r="B132" s="129"/>
      <c r="C132" s="316"/>
      <c r="D132" s="73"/>
      <c r="E132" s="170"/>
      <c r="F132" s="156"/>
      <c r="G132" s="151"/>
      <c r="H132" s="151"/>
      <c r="I132" s="198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98"/>
      <c r="U132" s="166"/>
      <c r="V132" s="151"/>
      <c r="W132" s="151"/>
      <c r="X132" s="151"/>
      <c r="Y132" s="151"/>
      <c r="Z132" s="151"/>
      <c r="AA132" s="151"/>
      <c r="AB132" s="198"/>
      <c r="AC132" s="151"/>
      <c r="AD132" s="151"/>
      <c r="AE132" s="198"/>
      <c r="AF132" s="151"/>
      <c r="AG132" s="151"/>
      <c r="AH132" s="210"/>
      <c r="AI132" s="370">
        <f t="shared" ref="AI132:AI195" si="8">SUM(F132:AG132)</f>
        <v>0</v>
      </c>
      <c r="AJ132" s="194"/>
      <c r="AK132" s="83"/>
      <c r="AL132" s="83"/>
      <c r="AM132" s="153"/>
      <c r="AN132" s="208"/>
      <c r="AO132" s="208"/>
      <c r="AP132" s="68">
        <f t="shared" si="7"/>
        <v>0</v>
      </c>
      <c r="AQ132" s="16"/>
    </row>
    <row r="133" spans="1:43" s="107" customFormat="1" ht="14.25" hidden="1" customHeight="1">
      <c r="A133" s="130"/>
      <c r="B133" s="129"/>
      <c r="C133" s="316"/>
      <c r="D133" s="73"/>
      <c r="E133" s="170"/>
      <c r="F133" s="156"/>
      <c r="G133" s="151"/>
      <c r="H133" s="151"/>
      <c r="I133" s="198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98"/>
      <c r="U133" s="166"/>
      <c r="V133" s="151"/>
      <c r="W133" s="151"/>
      <c r="X133" s="151"/>
      <c r="Y133" s="151"/>
      <c r="Z133" s="151"/>
      <c r="AA133" s="151"/>
      <c r="AB133" s="198"/>
      <c r="AC133" s="151"/>
      <c r="AD133" s="151"/>
      <c r="AE133" s="198"/>
      <c r="AF133" s="151"/>
      <c r="AG133" s="151"/>
      <c r="AH133" s="210"/>
      <c r="AI133" s="370">
        <f t="shared" si="8"/>
        <v>0</v>
      </c>
      <c r="AJ133" s="194"/>
      <c r="AK133" s="83"/>
      <c r="AL133" s="83"/>
      <c r="AM133" s="153"/>
      <c r="AN133" s="208"/>
      <c r="AO133" s="208"/>
      <c r="AP133" s="68">
        <f t="shared" ref="AP133:AP196" si="9">SUM(AI133:AO133)</f>
        <v>0</v>
      </c>
      <c r="AQ133" s="16"/>
    </row>
    <row r="134" spans="1:43" s="107" customFormat="1" ht="14.25" hidden="1" customHeight="1">
      <c r="A134" s="130"/>
      <c r="B134" s="125"/>
      <c r="C134" s="316"/>
      <c r="D134" s="73"/>
      <c r="E134" s="170"/>
      <c r="F134" s="156"/>
      <c r="G134" s="151"/>
      <c r="H134" s="151"/>
      <c r="I134" s="198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98"/>
      <c r="U134" s="166"/>
      <c r="V134" s="151"/>
      <c r="W134" s="151"/>
      <c r="X134" s="151"/>
      <c r="Y134" s="151"/>
      <c r="Z134" s="151"/>
      <c r="AA134" s="151"/>
      <c r="AB134" s="198"/>
      <c r="AC134" s="151"/>
      <c r="AD134" s="151"/>
      <c r="AE134" s="198"/>
      <c r="AF134" s="151"/>
      <c r="AG134" s="151"/>
      <c r="AH134" s="210"/>
      <c r="AI134" s="370">
        <f t="shared" si="8"/>
        <v>0</v>
      </c>
      <c r="AJ134" s="194"/>
      <c r="AK134" s="83"/>
      <c r="AL134" s="83"/>
      <c r="AM134" s="153"/>
      <c r="AN134" s="208"/>
      <c r="AO134" s="208"/>
      <c r="AP134" s="68">
        <f t="shared" si="9"/>
        <v>0</v>
      </c>
      <c r="AQ134" s="16"/>
    </row>
    <row r="135" spans="1:43" s="107" customFormat="1" ht="14.25" hidden="1" customHeight="1">
      <c r="A135" s="130"/>
      <c r="B135" s="125"/>
      <c r="C135" s="316"/>
      <c r="D135" s="73"/>
      <c r="E135" s="170"/>
      <c r="F135" s="156"/>
      <c r="G135" s="151"/>
      <c r="H135" s="151"/>
      <c r="I135" s="198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98"/>
      <c r="U135" s="166"/>
      <c r="V135" s="151"/>
      <c r="W135" s="151"/>
      <c r="X135" s="151"/>
      <c r="Y135" s="151"/>
      <c r="Z135" s="151"/>
      <c r="AA135" s="151"/>
      <c r="AB135" s="198"/>
      <c r="AC135" s="151"/>
      <c r="AD135" s="151"/>
      <c r="AE135" s="198"/>
      <c r="AF135" s="151"/>
      <c r="AG135" s="151"/>
      <c r="AH135" s="210"/>
      <c r="AI135" s="370">
        <f t="shared" si="8"/>
        <v>0</v>
      </c>
      <c r="AJ135" s="194"/>
      <c r="AK135" s="83"/>
      <c r="AL135" s="83"/>
      <c r="AM135" s="153"/>
      <c r="AN135" s="208"/>
      <c r="AO135" s="208"/>
      <c r="AP135" s="68">
        <f t="shared" si="9"/>
        <v>0</v>
      </c>
      <c r="AQ135" s="16"/>
    </row>
    <row r="136" spans="1:43" s="107" customFormat="1" ht="14.25" hidden="1" customHeight="1">
      <c r="A136" s="130"/>
      <c r="B136" s="129"/>
      <c r="C136" s="316"/>
      <c r="D136" s="73"/>
      <c r="E136" s="182"/>
      <c r="F136" s="156"/>
      <c r="G136" s="151"/>
      <c r="H136" s="151"/>
      <c r="I136" s="198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98"/>
      <c r="U136" s="166"/>
      <c r="V136" s="151"/>
      <c r="W136" s="151"/>
      <c r="X136" s="151"/>
      <c r="Y136" s="151"/>
      <c r="Z136" s="151"/>
      <c r="AA136" s="151"/>
      <c r="AB136" s="198"/>
      <c r="AC136" s="151"/>
      <c r="AD136" s="151"/>
      <c r="AE136" s="198"/>
      <c r="AF136" s="151"/>
      <c r="AG136" s="151"/>
      <c r="AH136" s="210"/>
      <c r="AI136" s="370">
        <f t="shared" si="8"/>
        <v>0</v>
      </c>
      <c r="AJ136" s="194"/>
      <c r="AK136" s="83"/>
      <c r="AL136" s="83"/>
      <c r="AM136" s="153"/>
      <c r="AN136" s="208"/>
      <c r="AO136" s="208"/>
      <c r="AP136" s="68">
        <f t="shared" si="9"/>
        <v>0</v>
      </c>
      <c r="AQ136" s="16"/>
    </row>
    <row r="137" spans="1:43" s="107" customFormat="1" ht="14.25" hidden="1" customHeight="1">
      <c r="A137" s="130"/>
      <c r="B137" s="129"/>
      <c r="C137" s="316"/>
      <c r="D137" s="73"/>
      <c r="E137" s="182"/>
      <c r="F137" s="156"/>
      <c r="G137" s="151"/>
      <c r="H137" s="151"/>
      <c r="I137" s="198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98"/>
      <c r="U137" s="166"/>
      <c r="V137" s="151"/>
      <c r="W137" s="151"/>
      <c r="X137" s="151"/>
      <c r="Y137" s="151"/>
      <c r="Z137" s="151"/>
      <c r="AA137" s="151"/>
      <c r="AB137" s="198"/>
      <c r="AC137" s="151"/>
      <c r="AD137" s="151"/>
      <c r="AE137" s="198"/>
      <c r="AF137" s="151"/>
      <c r="AG137" s="151"/>
      <c r="AH137" s="210"/>
      <c r="AI137" s="370">
        <f t="shared" si="8"/>
        <v>0</v>
      </c>
      <c r="AJ137" s="194"/>
      <c r="AK137" s="83"/>
      <c r="AL137" s="83"/>
      <c r="AM137" s="153"/>
      <c r="AN137" s="208"/>
      <c r="AO137" s="208"/>
      <c r="AP137" s="68">
        <f t="shared" si="9"/>
        <v>0</v>
      </c>
      <c r="AQ137" s="16"/>
    </row>
    <row r="138" spans="1:43" s="107" customFormat="1" ht="14.25" hidden="1" customHeight="1">
      <c r="A138" s="130"/>
      <c r="B138" s="129"/>
      <c r="C138" s="316"/>
      <c r="D138" s="73"/>
      <c r="E138" s="182"/>
      <c r="F138" s="156"/>
      <c r="G138" s="151"/>
      <c r="H138" s="151"/>
      <c r="I138" s="198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98"/>
      <c r="U138" s="166"/>
      <c r="V138" s="151"/>
      <c r="W138" s="151"/>
      <c r="X138" s="151"/>
      <c r="Y138" s="151"/>
      <c r="Z138" s="151"/>
      <c r="AA138" s="151"/>
      <c r="AB138" s="198"/>
      <c r="AC138" s="151"/>
      <c r="AD138" s="151"/>
      <c r="AE138" s="198"/>
      <c r="AF138" s="151"/>
      <c r="AG138" s="151"/>
      <c r="AH138" s="210"/>
      <c r="AI138" s="370">
        <f t="shared" si="8"/>
        <v>0</v>
      </c>
      <c r="AJ138" s="194"/>
      <c r="AK138" s="83"/>
      <c r="AL138" s="83"/>
      <c r="AM138" s="153"/>
      <c r="AN138" s="208"/>
      <c r="AO138" s="208"/>
      <c r="AP138" s="68">
        <f t="shared" si="9"/>
        <v>0</v>
      </c>
      <c r="AQ138" s="16"/>
    </row>
    <row r="139" spans="1:43" s="107" customFormat="1" ht="14.25" hidden="1" customHeight="1">
      <c r="A139" s="130"/>
      <c r="B139" s="129"/>
      <c r="C139" s="316"/>
      <c r="D139" s="73"/>
      <c r="E139" s="170"/>
      <c r="F139" s="156"/>
      <c r="G139" s="151"/>
      <c r="H139" s="151"/>
      <c r="I139" s="198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98"/>
      <c r="U139" s="166"/>
      <c r="V139" s="151"/>
      <c r="W139" s="151"/>
      <c r="X139" s="151"/>
      <c r="Y139" s="151"/>
      <c r="Z139" s="151"/>
      <c r="AA139" s="151"/>
      <c r="AB139" s="198"/>
      <c r="AC139" s="151"/>
      <c r="AD139" s="151"/>
      <c r="AE139" s="198"/>
      <c r="AF139" s="151"/>
      <c r="AG139" s="151"/>
      <c r="AH139" s="210"/>
      <c r="AI139" s="370">
        <f t="shared" si="8"/>
        <v>0</v>
      </c>
      <c r="AJ139" s="194"/>
      <c r="AK139" s="83"/>
      <c r="AL139" s="83"/>
      <c r="AM139" s="153"/>
      <c r="AN139" s="208"/>
      <c r="AO139" s="208"/>
      <c r="AP139" s="68">
        <f t="shared" si="9"/>
        <v>0</v>
      </c>
      <c r="AQ139" s="16"/>
    </row>
    <row r="140" spans="1:43" s="107" customFormat="1" ht="14.25" hidden="1" customHeight="1">
      <c r="A140" s="130"/>
      <c r="B140" s="129"/>
      <c r="C140" s="316"/>
      <c r="D140" s="73"/>
      <c r="E140" s="182"/>
      <c r="F140" s="156"/>
      <c r="G140" s="151"/>
      <c r="H140" s="151"/>
      <c r="I140" s="198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98"/>
      <c r="U140" s="166"/>
      <c r="V140" s="151"/>
      <c r="W140" s="151"/>
      <c r="X140" s="151"/>
      <c r="Y140" s="151"/>
      <c r="Z140" s="151"/>
      <c r="AA140" s="151"/>
      <c r="AB140" s="198"/>
      <c r="AC140" s="151"/>
      <c r="AD140" s="151"/>
      <c r="AE140" s="198"/>
      <c r="AF140" s="151"/>
      <c r="AG140" s="151"/>
      <c r="AH140" s="210"/>
      <c r="AI140" s="370">
        <f t="shared" si="8"/>
        <v>0</v>
      </c>
      <c r="AJ140" s="194"/>
      <c r="AK140" s="83"/>
      <c r="AL140" s="83"/>
      <c r="AM140" s="153"/>
      <c r="AN140" s="208"/>
      <c r="AO140" s="208"/>
      <c r="AP140" s="68">
        <f t="shared" si="9"/>
        <v>0</v>
      </c>
      <c r="AQ140" s="16"/>
    </row>
    <row r="141" spans="1:43" s="107" customFormat="1" ht="14.25" hidden="1" customHeight="1">
      <c r="A141" s="130"/>
      <c r="B141" s="129"/>
      <c r="C141" s="316"/>
      <c r="D141" s="73"/>
      <c r="E141" s="182"/>
      <c r="F141" s="156"/>
      <c r="G141" s="151"/>
      <c r="H141" s="151"/>
      <c r="I141" s="198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98"/>
      <c r="U141" s="166"/>
      <c r="V141" s="151"/>
      <c r="W141" s="151"/>
      <c r="X141" s="151"/>
      <c r="Y141" s="151"/>
      <c r="Z141" s="151"/>
      <c r="AA141" s="151"/>
      <c r="AB141" s="198"/>
      <c r="AC141" s="151"/>
      <c r="AD141" s="151"/>
      <c r="AE141" s="198"/>
      <c r="AF141" s="151"/>
      <c r="AG141" s="151"/>
      <c r="AH141" s="210"/>
      <c r="AI141" s="370">
        <f t="shared" si="8"/>
        <v>0</v>
      </c>
      <c r="AJ141" s="194"/>
      <c r="AK141" s="83"/>
      <c r="AL141" s="83"/>
      <c r="AM141" s="153"/>
      <c r="AN141" s="208"/>
      <c r="AO141" s="208"/>
      <c r="AP141" s="68">
        <f t="shared" si="9"/>
        <v>0</v>
      </c>
      <c r="AQ141" s="16"/>
    </row>
    <row r="142" spans="1:43" s="107" customFormat="1" ht="14.25" hidden="1" customHeight="1">
      <c r="A142" s="130"/>
      <c r="B142" s="129"/>
      <c r="C142" s="316"/>
      <c r="D142" s="73"/>
      <c r="E142" s="170"/>
      <c r="F142" s="156"/>
      <c r="G142" s="151"/>
      <c r="H142" s="151"/>
      <c r="I142" s="198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98"/>
      <c r="U142" s="166"/>
      <c r="V142" s="151"/>
      <c r="W142" s="151"/>
      <c r="X142" s="151"/>
      <c r="Y142" s="151"/>
      <c r="Z142" s="151"/>
      <c r="AA142" s="151"/>
      <c r="AB142" s="198"/>
      <c r="AC142" s="151"/>
      <c r="AD142" s="151"/>
      <c r="AE142" s="198"/>
      <c r="AF142" s="151"/>
      <c r="AG142" s="151"/>
      <c r="AH142" s="210"/>
      <c r="AI142" s="370">
        <f t="shared" si="8"/>
        <v>0</v>
      </c>
      <c r="AJ142" s="194"/>
      <c r="AK142" s="83"/>
      <c r="AL142" s="83"/>
      <c r="AM142" s="153"/>
      <c r="AN142" s="208"/>
      <c r="AO142" s="208"/>
      <c r="AP142" s="68">
        <f t="shared" si="9"/>
        <v>0</v>
      </c>
      <c r="AQ142" s="16"/>
    </row>
    <row r="143" spans="1:43" s="107" customFormat="1" ht="14.25" hidden="1" customHeight="1">
      <c r="A143" s="130"/>
      <c r="B143" s="129"/>
      <c r="C143" s="316"/>
      <c r="D143" s="73"/>
      <c r="E143" s="170"/>
      <c r="F143" s="156"/>
      <c r="G143" s="151"/>
      <c r="H143" s="151"/>
      <c r="I143" s="198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98"/>
      <c r="U143" s="166"/>
      <c r="V143" s="151"/>
      <c r="W143" s="151"/>
      <c r="X143" s="151"/>
      <c r="Y143" s="151"/>
      <c r="Z143" s="151"/>
      <c r="AA143" s="151"/>
      <c r="AB143" s="198"/>
      <c r="AC143" s="151"/>
      <c r="AD143" s="151"/>
      <c r="AE143" s="198"/>
      <c r="AF143" s="151"/>
      <c r="AG143" s="151"/>
      <c r="AH143" s="210"/>
      <c r="AI143" s="370">
        <f t="shared" si="8"/>
        <v>0</v>
      </c>
      <c r="AJ143" s="194"/>
      <c r="AK143" s="83"/>
      <c r="AL143" s="83"/>
      <c r="AM143" s="153"/>
      <c r="AN143" s="208"/>
      <c r="AO143" s="208"/>
      <c r="AP143" s="68">
        <f t="shared" si="9"/>
        <v>0</v>
      </c>
      <c r="AQ143" s="16"/>
    </row>
    <row r="144" spans="1:43" s="107" customFormat="1" ht="14.25" hidden="1" customHeight="1">
      <c r="A144" s="130"/>
      <c r="B144" s="129"/>
      <c r="C144" s="316"/>
      <c r="D144" s="73"/>
      <c r="E144" s="170"/>
      <c r="F144" s="156"/>
      <c r="G144" s="151"/>
      <c r="H144" s="151"/>
      <c r="I144" s="198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98"/>
      <c r="U144" s="166"/>
      <c r="V144" s="151"/>
      <c r="W144" s="151"/>
      <c r="X144" s="151"/>
      <c r="Y144" s="151"/>
      <c r="Z144" s="151"/>
      <c r="AA144" s="151"/>
      <c r="AB144" s="198"/>
      <c r="AC144" s="151"/>
      <c r="AD144" s="151"/>
      <c r="AE144" s="198"/>
      <c r="AF144" s="151"/>
      <c r="AG144" s="151"/>
      <c r="AH144" s="210"/>
      <c r="AI144" s="370">
        <f t="shared" si="8"/>
        <v>0</v>
      </c>
      <c r="AJ144" s="194"/>
      <c r="AK144" s="83"/>
      <c r="AL144" s="83"/>
      <c r="AM144" s="153"/>
      <c r="AN144" s="208"/>
      <c r="AO144" s="208"/>
      <c r="AP144" s="68">
        <f t="shared" si="9"/>
        <v>0</v>
      </c>
      <c r="AQ144" s="16"/>
    </row>
    <row r="145" spans="1:43" s="107" customFormat="1" ht="14.25" hidden="1" customHeight="1">
      <c r="A145" s="130"/>
      <c r="B145" s="129"/>
      <c r="C145" s="316"/>
      <c r="D145" s="73"/>
      <c r="E145" s="170"/>
      <c r="F145" s="156"/>
      <c r="G145" s="151"/>
      <c r="H145" s="151"/>
      <c r="I145" s="198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98"/>
      <c r="U145" s="166"/>
      <c r="V145" s="151"/>
      <c r="W145" s="151"/>
      <c r="X145" s="151"/>
      <c r="Y145" s="151"/>
      <c r="Z145" s="151"/>
      <c r="AA145" s="151"/>
      <c r="AB145" s="198"/>
      <c r="AC145" s="151"/>
      <c r="AD145" s="151"/>
      <c r="AE145" s="198"/>
      <c r="AF145" s="151"/>
      <c r="AG145" s="151"/>
      <c r="AH145" s="210"/>
      <c r="AI145" s="370">
        <f t="shared" si="8"/>
        <v>0</v>
      </c>
      <c r="AJ145" s="194"/>
      <c r="AK145" s="83"/>
      <c r="AL145" s="83"/>
      <c r="AM145" s="153"/>
      <c r="AN145" s="208"/>
      <c r="AO145" s="208"/>
      <c r="AP145" s="68">
        <f t="shared" si="9"/>
        <v>0</v>
      </c>
      <c r="AQ145" s="16"/>
    </row>
    <row r="146" spans="1:43" s="107" customFormat="1" ht="14.25" hidden="1" customHeight="1">
      <c r="A146" s="130"/>
      <c r="B146" s="129"/>
      <c r="C146" s="316"/>
      <c r="D146" s="73"/>
      <c r="E146" s="183"/>
      <c r="F146" s="156"/>
      <c r="G146" s="151"/>
      <c r="H146" s="151"/>
      <c r="I146" s="198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98"/>
      <c r="U146" s="166"/>
      <c r="V146" s="151"/>
      <c r="W146" s="151"/>
      <c r="X146" s="151"/>
      <c r="Y146" s="151"/>
      <c r="Z146" s="151"/>
      <c r="AA146" s="151"/>
      <c r="AB146" s="198"/>
      <c r="AC146" s="151"/>
      <c r="AD146" s="151"/>
      <c r="AE146" s="198"/>
      <c r="AF146" s="151"/>
      <c r="AG146" s="151"/>
      <c r="AH146" s="210"/>
      <c r="AI146" s="370">
        <f t="shared" si="8"/>
        <v>0</v>
      </c>
      <c r="AJ146" s="194"/>
      <c r="AK146" s="83"/>
      <c r="AL146" s="83"/>
      <c r="AM146" s="153"/>
      <c r="AN146" s="208"/>
      <c r="AO146" s="208"/>
      <c r="AP146" s="68">
        <f t="shared" si="9"/>
        <v>0</v>
      </c>
      <c r="AQ146" s="16"/>
    </row>
    <row r="147" spans="1:43" s="107" customFormat="1" ht="14.25" hidden="1" customHeight="1">
      <c r="A147" s="130"/>
      <c r="B147" s="129"/>
      <c r="C147" s="316"/>
      <c r="D147" s="73"/>
      <c r="E147" s="180"/>
      <c r="F147" s="156"/>
      <c r="G147" s="151"/>
      <c r="H147" s="151"/>
      <c r="I147" s="198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98"/>
      <c r="U147" s="166"/>
      <c r="V147" s="151"/>
      <c r="W147" s="151"/>
      <c r="X147" s="151"/>
      <c r="Y147" s="151"/>
      <c r="Z147" s="151"/>
      <c r="AA147" s="151"/>
      <c r="AB147" s="198"/>
      <c r="AC147" s="151"/>
      <c r="AD147" s="151"/>
      <c r="AE147" s="198"/>
      <c r="AF147" s="151"/>
      <c r="AG147" s="151"/>
      <c r="AH147" s="210"/>
      <c r="AI147" s="370">
        <f t="shared" si="8"/>
        <v>0</v>
      </c>
      <c r="AJ147" s="194"/>
      <c r="AK147" s="83"/>
      <c r="AL147" s="83"/>
      <c r="AM147" s="153"/>
      <c r="AN147" s="208"/>
      <c r="AO147" s="208"/>
      <c r="AP147" s="68">
        <f t="shared" si="9"/>
        <v>0</v>
      </c>
      <c r="AQ147" s="16"/>
    </row>
    <row r="148" spans="1:43" s="107" customFormat="1" ht="14.25" hidden="1" customHeight="1">
      <c r="A148" s="130"/>
      <c r="B148" s="129"/>
      <c r="C148" s="316"/>
      <c r="D148" s="73"/>
      <c r="E148" s="180"/>
      <c r="F148" s="156"/>
      <c r="G148" s="151"/>
      <c r="H148" s="151"/>
      <c r="I148" s="198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98"/>
      <c r="U148" s="166"/>
      <c r="V148" s="151"/>
      <c r="W148" s="151"/>
      <c r="X148" s="151"/>
      <c r="Y148" s="151"/>
      <c r="Z148" s="151"/>
      <c r="AA148" s="151"/>
      <c r="AB148" s="198"/>
      <c r="AC148" s="151"/>
      <c r="AD148" s="151"/>
      <c r="AE148" s="198"/>
      <c r="AF148" s="151"/>
      <c r="AG148" s="151"/>
      <c r="AH148" s="210"/>
      <c r="AI148" s="370">
        <f t="shared" si="8"/>
        <v>0</v>
      </c>
      <c r="AJ148" s="194"/>
      <c r="AK148" s="83"/>
      <c r="AL148" s="83"/>
      <c r="AM148" s="153"/>
      <c r="AN148" s="208"/>
      <c r="AO148" s="208"/>
      <c r="AP148" s="68">
        <f t="shared" si="9"/>
        <v>0</v>
      </c>
      <c r="AQ148" s="16"/>
    </row>
    <row r="149" spans="1:43" s="107" customFormat="1" ht="14.25" hidden="1" customHeight="1">
      <c r="A149" s="130"/>
      <c r="B149" s="129"/>
      <c r="C149" s="316"/>
      <c r="D149" s="73"/>
      <c r="E149" s="180"/>
      <c r="F149" s="156"/>
      <c r="G149" s="151"/>
      <c r="H149" s="151"/>
      <c r="I149" s="198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98"/>
      <c r="U149" s="166"/>
      <c r="V149" s="151"/>
      <c r="W149" s="151"/>
      <c r="X149" s="151"/>
      <c r="Y149" s="151"/>
      <c r="Z149" s="151"/>
      <c r="AA149" s="151"/>
      <c r="AB149" s="198"/>
      <c r="AC149" s="151"/>
      <c r="AD149" s="151"/>
      <c r="AE149" s="198"/>
      <c r="AF149" s="151"/>
      <c r="AG149" s="151"/>
      <c r="AH149" s="210"/>
      <c r="AI149" s="370">
        <f t="shared" si="8"/>
        <v>0</v>
      </c>
      <c r="AJ149" s="194"/>
      <c r="AK149" s="83"/>
      <c r="AL149" s="83"/>
      <c r="AM149" s="153"/>
      <c r="AN149" s="208"/>
      <c r="AO149" s="208"/>
      <c r="AP149" s="68">
        <f t="shared" si="9"/>
        <v>0</v>
      </c>
      <c r="AQ149" s="16"/>
    </row>
    <row r="150" spans="1:43" s="107" customFormat="1" ht="14.25" hidden="1" customHeight="1">
      <c r="A150" s="130"/>
      <c r="B150" s="129"/>
      <c r="C150" s="316"/>
      <c r="D150" s="73"/>
      <c r="E150" s="180"/>
      <c r="F150" s="156"/>
      <c r="G150" s="151"/>
      <c r="H150" s="151"/>
      <c r="I150" s="198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98"/>
      <c r="U150" s="166"/>
      <c r="V150" s="151"/>
      <c r="W150" s="151"/>
      <c r="X150" s="151"/>
      <c r="Y150" s="151"/>
      <c r="Z150" s="151"/>
      <c r="AA150" s="151"/>
      <c r="AB150" s="198"/>
      <c r="AC150" s="151"/>
      <c r="AD150" s="151"/>
      <c r="AE150" s="198"/>
      <c r="AF150" s="151"/>
      <c r="AG150" s="151"/>
      <c r="AH150" s="210"/>
      <c r="AI150" s="370">
        <f t="shared" si="8"/>
        <v>0</v>
      </c>
      <c r="AJ150" s="194"/>
      <c r="AK150" s="83"/>
      <c r="AL150" s="83"/>
      <c r="AM150" s="153"/>
      <c r="AN150" s="208"/>
      <c r="AO150" s="208"/>
      <c r="AP150" s="68">
        <f t="shared" si="9"/>
        <v>0</v>
      </c>
      <c r="AQ150" s="16"/>
    </row>
    <row r="151" spans="1:43" s="107" customFormat="1" ht="14.25" hidden="1" customHeight="1">
      <c r="A151" s="130"/>
      <c r="B151" s="129"/>
      <c r="C151" s="316"/>
      <c r="D151" s="73"/>
      <c r="E151" s="180"/>
      <c r="F151" s="156"/>
      <c r="G151" s="151"/>
      <c r="H151" s="151"/>
      <c r="I151" s="198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98"/>
      <c r="U151" s="166"/>
      <c r="V151" s="151"/>
      <c r="W151" s="151"/>
      <c r="X151" s="151"/>
      <c r="Y151" s="151"/>
      <c r="Z151" s="151"/>
      <c r="AA151" s="151"/>
      <c r="AB151" s="198"/>
      <c r="AC151" s="151"/>
      <c r="AD151" s="151"/>
      <c r="AE151" s="198"/>
      <c r="AF151" s="151"/>
      <c r="AG151" s="151"/>
      <c r="AH151" s="210"/>
      <c r="AI151" s="370">
        <f t="shared" si="8"/>
        <v>0</v>
      </c>
      <c r="AJ151" s="194"/>
      <c r="AK151" s="83"/>
      <c r="AL151" s="83"/>
      <c r="AM151" s="153"/>
      <c r="AN151" s="208"/>
      <c r="AO151" s="208"/>
      <c r="AP151" s="68">
        <f t="shared" si="9"/>
        <v>0</v>
      </c>
      <c r="AQ151" s="16"/>
    </row>
    <row r="152" spans="1:43" s="107" customFormat="1" ht="14.25" hidden="1" customHeight="1">
      <c r="A152" s="130"/>
      <c r="B152" s="129"/>
      <c r="C152" s="316"/>
      <c r="D152" s="73"/>
      <c r="E152" s="180"/>
      <c r="F152" s="156"/>
      <c r="G152" s="151"/>
      <c r="H152" s="151"/>
      <c r="I152" s="198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98"/>
      <c r="U152" s="166"/>
      <c r="V152" s="151"/>
      <c r="W152" s="151"/>
      <c r="X152" s="151"/>
      <c r="Y152" s="151"/>
      <c r="Z152" s="151"/>
      <c r="AA152" s="151"/>
      <c r="AB152" s="198"/>
      <c r="AC152" s="151"/>
      <c r="AD152" s="151"/>
      <c r="AE152" s="198"/>
      <c r="AF152" s="151"/>
      <c r="AG152" s="151"/>
      <c r="AH152" s="210"/>
      <c r="AI152" s="370">
        <f t="shared" si="8"/>
        <v>0</v>
      </c>
      <c r="AJ152" s="194"/>
      <c r="AK152" s="83"/>
      <c r="AL152" s="83"/>
      <c r="AM152" s="153"/>
      <c r="AN152" s="208"/>
      <c r="AO152" s="208"/>
      <c r="AP152" s="68">
        <f t="shared" si="9"/>
        <v>0</v>
      </c>
      <c r="AQ152" s="16"/>
    </row>
    <row r="153" spans="1:43" s="107" customFormat="1" ht="14.25" hidden="1" customHeight="1">
      <c r="A153" s="130"/>
      <c r="B153" s="129"/>
      <c r="C153" s="316"/>
      <c r="D153" s="73"/>
      <c r="E153" s="180"/>
      <c r="F153" s="156"/>
      <c r="G153" s="151"/>
      <c r="H153" s="151"/>
      <c r="I153" s="198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98"/>
      <c r="U153" s="166"/>
      <c r="V153" s="151"/>
      <c r="W153" s="151"/>
      <c r="X153" s="151"/>
      <c r="Y153" s="151"/>
      <c r="Z153" s="151"/>
      <c r="AA153" s="151"/>
      <c r="AB153" s="198"/>
      <c r="AC153" s="151"/>
      <c r="AD153" s="151"/>
      <c r="AE153" s="198"/>
      <c r="AF153" s="151"/>
      <c r="AG153" s="151"/>
      <c r="AH153" s="210"/>
      <c r="AI153" s="370">
        <f t="shared" si="8"/>
        <v>0</v>
      </c>
      <c r="AJ153" s="194"/>
      <c r="AK153" s="83"/>
      <c r="AL153" s="83"/>
      <c r="AM153" s="153"/>
      <c r="AN153" s="208"/>
      <c r="AO153" s="208"/>
      <c r="AP153" s="68">
        <f t="shared" si="9"/>
        <v>0</v>
      </c>
      <c r="AQ153" s="16"/>
    </row>
    <row r="154" spans="1:43" s="107" customFormat="1" ht="14.25" hidden="1" customHeight="1">
      <c r="A154" s="130"/>
      <c r="B154" s="129"/>
      <c r="C154" s="316"/>
      <c r="D154" s="73"/>
      <c r="E154" s="180"/>
      <c r="F154" s="156"/>
      <c r="G154" s="151"/>
      <c r="H154" s="151"/>
      <c r="I154" s="198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98"/>
      <c r="U154" s="166"/>
      <c r="V154" s="151"/>
      <c r="W154" s="151"/>
      <c r="X154" s="151"/>
      <c r="Y154" s="151"/>
      <c r="Z154" s="151"/>
      <c r="AA154" s="151"/>
      <c r="AB154" s="198"/>
      <c r="AC154" s="151"/>
      <c r="AD154" s="151"/>
      <c r="AE154" s="198"/>
      <c r="AF154" s="151"/>
      <c r="AG154" s="151"/>
      <c r="AH154" s="210"/>
      <c r="AI154" s="370">
        <f t="shared" si="8"/>
        <v>0</v>
      </c>
      <c r="AJ154" s="194"/>
      <c r="AK154" s="83"/>
      <c r="AL154" s="83"/>
      <c r="AM154" s="153"/>
      <c r="AN154" s="208"/>
      <c r="AO154" s="208"/>
      <c r="AP154" s="68">
        <f t="shared" si="9"/>
        <v>0</v>
      </c>
      <c r="AQ154" s="16"/>
    </row>
    <row r="155" spans="1:43" s="107" customFormat="1" ht="14.25" hidden="1" customHeight="1">
      <c r="A155" s="130"/>
      <c r="B155" s="129"/>
      <c r="C155" s="316"/>
      <c r="D155" s="73"/>
      <c r="E155" s="180"/>
      <c r="F155" s="156"/>
      <c r="G155" s="151"/>
      <c r="H155" s="151"/>
      <c r="I155" s="198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98"/>
      <c r="U155" s="166"/>
      <c r="V155" s="151"/>
      <c r="W155" s="151"/>
      <c r="X155" s="151"/>
      <c r="Y155" s="151"/>
      <c r="Z155" s="151"/>
      <c r="AA155" s="151"/>
      <c r="AB155" s="198"/>
      <c r="AC155" s="151"/>
      <c r="AD155" s="151"/>
      <c r="AE155" s="198"/>
      <c r="AF155" s="151"/>
      <c r="AG155" s="151"/>
      <c r="AH155" s="210"/>
      <c r="AI155" s="370">
        <f t="shared" si="8"/>
        <v>0</v>
      </c>
      <c r="AJ155" s="194"/>
      <c r="AK155" s="83"/>
      <c r="AL155" s="83"/>
      <c r="AM155" s="153"/>
      <c r="AN155" s="208"/>
      <c r="AO155" s="208"/>
      <c r="AP155" s="68">
        <f t="shared" si="9"/>
        <v>0</v>
      </c>
      <c r="AQ155" s="16"/>
    </row>
    <row r="156" spans="1:43" s="107" customFormat="1" ht="14.25" hidden="1" customHeight="1">
      <c r="A156" s="130"/>
      <c r="B156" s="129"/>
      <c r="C156" s="316"/>
      <c r="D156" s="73"/>
      <c r="E156" s="180"/>
      <c r="F156" s="156"/>
      <c r="G156" s="151"/>
      <c r="H156" s="151"/>
      <c r="I156" s="198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98"/>
      <c r="U156" s="166"/>
      <c r="V156" s="151"/>
      <c r="W156" s="151"/>
      <c r="X156" s="151"/>
      <c r="Y156" s="151"/>
      <c r="Z156" s="151"/>
      <c r="AA156" s="151"/>
      <c r="AB156" s="198"/>
      <c r="AC156" s="151"/>
      <c r="AD156" s="151"/>
      <c r="AE156" s="198"/>
      <c r="AF156" s="151"/>
      <c r="AG156" s="151"/>
      <c r="AH156" s="210"/>
      <c r="AI156" s="370">
        <f t="shared" si="8"/>
        <v>0</v>
      </c>
      <c r="AJ156" s="194"/>
      <c r="AK156" s="83"/>
      <c r="AL156" s="83"/>
      <c r="AM156" s="153"/>
      <c r="AN156" s="208"/>
      <c r="AO156" s="208"/>
      <c r="AP156" s="68">
        <f t="shared" si="9"/>
        <v>0</v>
      </c>
      <c r="AQ156" s="16"/>
    </row>
    <row r="157" spans="1:43" s="107" customFormat="1" ht="14.25" hidden="1" customHeight="1">
      <c r="A157" s="130"/>
      <c r="B157" s="129"/>
      <c r="C157" s="316"/>
      <c r="D157" s="73"/>
      <c r="E157" s="180"/>
      <c r="F157" s="156"/>
      <c r="G157" s="151"/>
      <c r="H157" s="151"/>
      <c r="I157" s="198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98"/>
      <c r="U157" s="166"/>
      <c r="V157" s="151"/>
      <c r="W157" s="151"/>
      <c r="X157" s="151"/>
      <c r="Y157" s="151"/>
      <c r="Z157" s="151"/>
      <c r="AA157" s="151"/>
      <c r="AB157" s="198"/>
      <c r="AC157" s="151"/>
      <c r="AD157" s="151"/>
      <c r="AE157" s="198"/>
      <c r="AF157" s="151"/>
      <c r="AG157" s="151"/>
      <c r="AH157" s="210"/>
      <c r="AI157" s="370">
        <f t="shared" si="8"/>
        <v>0</v>
      </c>
      <c r="AJ157" s="194"/>
      <c r="AK157" s="83"/>
      <c r="AL157" s="83"/>
      <c r="AM157" s="153"/>
      <c r="AN157" s="208"/>
      <c r="AO157" s="208"/>
      <c r="AP157" s="68">
        <f t="shared" si="9"/>
        <v>0</v>
      </c>
      <c r="AQ157" s="16"/>
    </row>
    <row r="158" spans="1:43" ht="14.25" hidden="1" customHeight="1">
      <c r="A158" s="130"/>
      <c r="B158" s="129"/>
      <c r="C158" s="316"/>
      <c r="D158" s="73"/>
      <c r="E158" s="180"/>
      <c r="F158" s="156"/>
      <c r="G158" s="151"/>
      <c r="H158" s="151"/>
      <c r="I158" s="198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98"/>
      <c r="U158" s="166"/>
      <c r="V158" s="151"/>
      <c r="W158" s="151"/>
      <c r="X158" s="151"/>
      <c r="Y158" s="151"/>
      <c r="Z158" s="151"/>
      <c r="AA158" s="151"/>
      <c r="AB158" s="198"/>
      <c r="AC158" s="151"/>
      <c r="AD158" s="151"/>
      <c r="AE158" s="198"/>
      <c r="AF158" s="151"/>
      <c r="AG158" s="151"/>
      <c r="AH158" s="210"/>
      <c r="AI158" s="370">
        <f t="shared" si="8"/>
        <v>0</v>
      </c>
      <c r="AJ158" s="194"/>
      <c r="AK158" s="83"/>
      <c r="AL158" s="83"/>
      <c r="AM158" s="153"/>
      <c r="AN158" s="208"/>
      <c r="AO158" s="208"/>
      <c r="AP158" s="68">
        <f t="shared" si="9"/>
        <v>0</v>
      </c>
    </row>
    <row r="159" spans="1:43" ht="14.25" hidden="1" customHeight="1">
      <c r="A159" s="130"/>
      <c r="B159" s="129"/>
      <c r="C159" s="316"/>
      <c r="D159" s="73"/>
      <c r="E159" s="180"/>
      <c r="F159" s="156"/>
      <c r="G159" s="151"/>
      <c r="H159" s="151"/>
      <c r="I159" s="198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98"/>
      <c r="U159" s="166"/>
      <c r="V159" s="151"/>
      <c r="W159" s="151"/>
      <c r="X159" s="151"/>
      <c r="Y159" s="151"/>
      <c r="Z159" s="151"/>
      <c r="AA159" s="151"/>
      <c r="AB159" s="198"/>
      <c r="AC159" s="151"/>
      <c r="AD159" s="151"/>
      <c r="AE159" s="198"/>
      <c r="AF159" s="151"/>
      <c r="AG159" s="151"/>
      <c r="AH159" s="210"/>
      <c r="AI159" s="370">
        <f t="shared" si="8"/>
        <v>0</v>
      </c>
      <c r="AJ159" s="194"/>
      <c r="AK159" s="83"/>
      <c r="AL159" s="83"/>
      <c r="AM159" s="153"/>
      <c r="AN159" s="208"/>
      <c r="AO159" s="208"/>
      <c r="AP159" s="68">
        <f t="shared" si="9"/>
        <v>0</v>
      </c>
    </row>
    <row r="160" spans="1:43" ht="14.25" hidden="1" customHeight="1">
      <c r="A160" s="130"/>
      <c r="B160" s="129"/>
      <c r="C160" s="316"/>
      <c r="D160" s="73"/>
      <c r="E160" s="180"/>
      <c r="F160" s="156"/>
      <c r="G160" s="151"/>
      <c r="H160" s="151"/>
      <c r="I160" s="198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98"/>
      <c r="U160" s="166"/>
      <c r="V160" s="151"/>
      <c r="W160" s="151"/>
      <c r="X160" s="151"/>
      <c r="Y160" s="151"/>
      <c r="Z160" s="151"/>
      <c r="AA160" s="151"/>
      <c r="AB160" s="198"/>
      <c r="AC160" s="151"/>
      <c r="AD160" s="151"/>
      <c r="AE160" s="198"/>
      <c r="AF160" s="151"/>
      <c r="AG160" s="151"/>
      <c r="AH160" s="210"/>
      <c r="AI160" s="370">
        <f t="shared" si="8"/>
        <v>0</v>
      </c>
      <c r="AJ160" s="194"/>
      <c r="AK160" s="83"/>
      <c r="AL160" s="83"/>
      <c r="AM160" s="153"/>
      <c r="AN160" s="208"/>
      <c r="AO160" s="208"/>
      <c r="AP160" s="68">
        <f t="shared" si="9"/>
        <v>0</v>
      </c>
    </row>
    <row r="161" spans="1:43" ht="14.25" hidden="1" customHeight="1">
      <c r="A161" s="130"/>
      <c r="B161" s="129"/>
      <c r="C161" s="324"/>
      <c r="D161" s="73"/>
      <c r="E161" s="248"/>
      <c r="F161" s="156"/>
      <c r="G161" s="151"/>
      <c r="H161" s="151"/>
      <c r="I161" s="198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98"/>
      <c r="U161" s="166"/>
      <c r="V161" s="151"/>
      <c r="W161" s="151"/>
      <c r="X161" s="151"/>
      <c r="Y161" s="151"/>
      <c r="Z161" s="151"/>
      <c r="AA161" s="151"/>
      <c r="AB161" s="198"/>
      <c r="AC161" s="151"/>
      <c r="AD161" s="151"/>
      <c r="AE161" s="198"/>
      <c r="AF161" s="151"/>
      <c r="AG161" s="151"/>
      <c r="AH161" s="210"/>
      <c r="AI161" s="370">
        <f t="shared" si="8"/>
        <v>0</v>
      </c>
      <c r="AJ161" s="194"/>
      <c r="AK161" s="83"/>
      <c r="AL161" s="83"/>
      <c r="AM161" s="153"/>
      <c r="AN161" s="208"/>
      <c r="AO161" s="208"/>
      <c r="AP161" s="68">
        <f t="shared" si="9"/>
        <v>0</v>
      </c>
    </row>
    <row r="162" spans="1:43" ht="14.25" hidden="1" customHeight="1">
      <c r="A162" s="130"/>
      <c r="B162" s="129"/>
      <c r="C162" s="324"/>
      <c r="D162" s="73"/>
      <c r="E162" s="248"/>
      <c r="F162" s="156"/>
      <c r="G162" s="151"/>
      <c r="H162" s="151"/>
      <c r="I162" s="198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98"/>
      <c r="U162" s="166"/>
      <c r="V162" s="151"/>
      <c r="W162" s="151"/>
      <c r="X162" s="151"/>
      <c r="Y162" s="151"/>
      <c r="Z162" s="151"/>
      <c r="AA162" s="151"/>
      <c r="AB162" s="198"/>
      <c r="AC162" s="151"/>
      <c r="AD162" s="151"/>
      <c r="AE162" s="198"/>
      <c r="AF162" s="151"/>
      <c r="AG162" s="151"/>
      <c r="AH162" s="210"/>
      <c r="AI162" s="370">
        <f t="shared" si="8"/>
        <v>0</v>
      </c>
      <c r="AJ162" s="194"/>
      <c r="AK162" s="83"/>
      <c r="AL162" s="83"/>
      <c r="AM162" s="153"/>
      <c r="AN162" s="208"/>
      <c r="AO162" s="208"/>
      <c r="AP162" s="68">
        <f t="shared" si="9"/>
        <v>0</v>
      </c>
    </row>
    <row r="163" spans="1:43" s="107" customFormat="1" ht="14.25" hidden="1" customHeight="1">
      <c r="A163" s="130"/>
      <c r="B163" s="129"/>
      <c r="C163" s="73"/>
      <c r="D163" s="73"/>
      <c r="E163" s="184"/>
      <c r="F163" s="151"/>
      <c r="G163" s="151"/>
      <c r="H163" s="151"/>
      <c r="I163" s="198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98"/>
      <c r="U163" s="166"/>
      <c r="V163" s="151"/>
      <c r="W163" s="151"/>
      <c r="X163" s="151"/>
      <c r="Y163" s="151"/>
      <c r="Z163" s="151"/>
      <c r="AA163" s="151"/>
      <c r="AB163" s="198"/>
      <c r="AC163" s="151"/>
      <c r="AD163" s="151"/>
      <c r="AE163" s="198"/>
      <c r="AF163" s="151"/>
      <c r="AG163" s="151"/>
      <c r="AH163" s="210"/>
      <c r="AI163" s="370">
        <f t="shared" si="8"/>
        <v>0</v>
      </c>
      <c r="AJ163" s="194"/>
      <c r="AK163" s="83"/>
      <c r="AL163" s="83"/>
      <c r="AM163" s="153"/>
      <c r="AN163" s="208"/>
      <c r="AO163" s="208"/>
      <c r="AP163" s="68">
        <f t="shared" si="9"/>
        <v>0</v>
      </c>
      <c r="AQ163" s="16"/>
    </row>
    <row r="164" spans="1:43" s="107" customFormat="1" ht="14.25" hidden="1" customHeight="1">
      <c r="A164" s="130"/>
      <c r="B164" s="129"/>
      <c r="C164" s="73"/>
      <c r="D164" s="73"/>
      <c r="E164" s="185"/>
      <c r="F164" s="151"/>
      <c r="G164" s="151"/>
      <c r="H164" s="151"/>
      <c r="I164" s="198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98"/>
      <c r="U164" s="166"/>
      <c r="V164" s="151"/>
      <c r="W164" s="151"/>
      <c r="X164" s="151"/>
      <c r="Y164" s="151"/>
      <c r="Z164" s="151"/>
      <c r="AA164" s="151"/>
      <c r="AB164" s="198"/>
      <c r="AC164" s="151"/>
      <c r="AD164" s="151"/>
      <c r="AE164" s="198"/>
      <c r="AF164" s="151"/>
      <c r="AG164" s="151"/>
      <c r="AH164" s="210"/>
      <c r="AI164" s="370">
        <f t="shared" si="8"/>
        <v>0</v>
      </c>
      <c r="AJ164" s="194"/>
      <c r="AK164" s="83"/>
      <c r="AL164" s="83"/>
      <c r="AM164" s="153"/>
      <c r="AN164" s="208"/>
      <c r="AO164" s="208"/>
      <c r="AP164" s="68">
        <f t="shared" si="9"/>
        <v>0</v>
      </c>
      <c r="AQ164" s="16"/>
    </row>
    <row r="165" spans="1:43" s="107" customFormat="1" ht="14.25" hidden="1" customHeight="1">
      <c r="A165" s="130"/>
      <c r="B165" s="129"/>
      <c r="C165" s="73"/>
      <c r="D165" s="73"/>
      <c r="E165" s="185"/>
      <c r="F165" s="151"/>
      <c r="G165" s="151"/>
      <c r="H165" s="151"/>
      <c r="I165" s="198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98"/>
      <c r="U165" s="166"/>
      <c r="V165" s="151"/>
      <c r="W165" s="151"/>
      <c r="X165" s="151"/>
      <c r="Y165" s="151"/>
      <c r="Z165" s="151"/>
      <c r="AA165" s="151"/>
      <c r="AB165" s="198"/>
      <c r="AC165" s="151"/>
      <c r="AD165" s="151"/>
      <c r="AE165" s="198"/>
      <c r="AF165" s="151"/>
      <c r="AG165" s="151"/>
      <c r="AH165" s="210"/>
      <c r="AI165" s="370">
        <f t="shared" si="8"/>
        <v>0</v>
      </c>
      <c r="AJ165" s="194"/>
      <c r="AK165" s="83"/>
      <c r="AL165" s="83"/>
      <c r="AM165" s="153"/>
      <c r="AN165" s="208"/>
      <c r="AO165" s="208"/>
      <c r="AP165" s="68">
        <f t="shared" si="9"/>
        <v>0</v>
      </c>
      <c r="AQ165" s="16"/>
    </row>
    <row r="166" spans="1:43" s="107" customFormat="1" ht="14.25" hidden="1" customHeight="1">
      <c r="A166" s="130"/>
      <c r="B166" s="129"/>
      <c r="C166" s="73"/>
      <c r="D166" s="73"/>
      <c r="E166" s="185"/>
      <c r="F166" s="151"/>
      <c r="G166" s="151"/>
      <c r="H166" s="151"/>
      <c r="I166" s="198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98"/>
      <c r="U166" s="166"/>
      <c r="V166" s="151"/>
      <c r="W166" s="151"/>
      <c r="X166" s="151"/>
      <c r="Y166" s="151"/>
      <c r="Z166" s="151"/>
      <c r="AA166" s="151"/>
      <c r="AB166" s="198"/>
      <c r="AC166" s="151"/>
      <c r="AD166" s="151"/>
      <c r="AE166" s="198"/>
      <c r="AF166" s="151"/>
      <c r="AG166" s="151"/>
      <c r="AH166" s="210"/>
      <c r="AI166" s="370">
        <f t="shared" si="8"/>
        <v>0</v>
      </c>
      <c r="AJ166" s="194"/>
      <c r="AK166" s="83"/>
      <c r="AL166" s="83"/>
      <c r="AM166" s="153"/>
      <c r="AN166" s="208"/>
      <c r="AO166" s="208"/>
      <c r="AP166" s="68">
        <f t="shared" si="9"/>
        <v>0</v>
      </c>
      <c r="AQ166" s="16"/>
    </row>
    <row r="167" spans="1:43" s="107" customFormat="1" ht="14.25" hidden="1" customHeight="1">
      <c r="A167" s="130"/>
      <c r="B167" s="129"/>
      <c r="C167" s="73"/>
      <c r="D167" s="73"/>
      <c r="E167" s="185"/>
      <c r="F167" s="151"/>
      <c r="G167" s="151"/>
      <c r="H167" s="151"/>
      <c r="I167" s="198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98"/>
      <c r="U167" s="166"/>
      <c r="V167" s="151"/>
      <c r="W167" s="151"/>
      <c r="X167" s="151"/>
      <c r="Y167" s="151"/>
      <c r="Z167" s="151"/>
      <c r="AA167" s="151"/>
      <c r="AB167" s="198"/>
      <c r="AC167" s="151"/>
      <c r="AD167" s="151"/>
      <c r="AE167" s="198"/>
      <c r="AF167" s="151"/>
      <c r="AG167" s="151"/>
      <c r="AH167" s="210"/>
      <c r="AI167" s="370">
        <f t="shared" si="8"/>
        <v>0</v>
      </c>
      <c r="AJ167" s="194"/>
      <c r="AK167" s="83"/>
      <c r="AL167" s="83"/>
      <c r="AM167" s="153"/>
      <c r="AN167" s="208"/>
      <c r="AO167" s="208"/>
      <c r="AP167" s="68">
        <f t="shared" si="9"/>
        <v>0</v>
      </c>
      <c r="AQ167" s="16"/>
    </row>
    <row r="168" spans="1:43" s="107" customFormat="1" ht="14.25" hidden="1" customHeight="1">
      <c r="A168" s="130"/>
      <c r="B168" s="129"/>
      <c r="C168" s="73"/>
      <c r="D168" s="73"/>
      <c r="E168" s="185"/>
      <c r="F168" s="151"/>
      <c r="G168" s="151"/>
      <c r="H168" s="151"/>
      <c r="I168" s="198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98"/>
      <c r="U168" s="166"/>
      <c r="V168" s="151"/>
      <c r="W168" s="151"/>
      <c r="X168" s="151"/>
      <c r="Y168" s="151"/>
      <c r="Z168" s="151"/>
      <c r="AA168" s="151"/>
      <c r="AB168" s="198"/>
      <c r="AC168" s="151"/>
      <c r="AD168" s="151"/>
      <c r="AE168" s="198"/>
      <c r="AF168" s="151"/>
      <c r="AG168" s="151"/>
      <c r="AH168" s="210"/>
      <c r="AI168" s="370">
        <f t="shared" si="8"/>
        <v>0</v>
      </c>
      <c r="AJ168" s="194"/>
      <c r="AK168" s="83"/>
      <c r="AL168" s="83"/>
      <c r="AM168" s="153"/>
      <c r="AN168" s="208"/>
      <c r="AO168" s="208"/>
      <c r="AP168" s="68">
        <f t="shared" si="9"/>
        <v>0</v>
      </c>
      <c r="AQ168" s="16"/>
    </row>
    <row r="169" spans="1:43" s="107" customFormat="1" ht="14.25" hidden="1" customHeight="1">
      <c r="A169" s="130"/>
      <c r="B169" s="129"/>
      <c r="C169" s="73"/>
      <c r="D169" s="73"/>
      <c r="E169" s="185"/>
      <c r="F169" s="151"/>
      <c r="G169" s="151"/>
      <c r="H169" s="151"/>
      <c r="I169" s="198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98"/>
      <c r="U169" s="166"/>
      <c r="V169" s="151"/>
      <c r="W169" s="151"/>
      <c r="X169" s="151"/>
      <c r="Y169" s="151"/>
      <c r="Z169" s="151"/>
      <c r="AA169" s="151"/>
      <c r="AB169" s="198"/>
      <c r="AC169" s="151"/>
      <c r="AD169" s="151"/>
      <c r="AE169" s="198"/>
      <c r="AF169" s="151"/>
      <c r="AG169" s="151"/>
      <c r="AH169" s="210"/>
      <c r="AI169" s="370">
        <f t="shared" si="8"/>
        <v>0</v>
      </c>
      <c r="AJ169" s="194"/>
      <c r="AK169" s="83"/>
      <c r="AL169" s="83"/>
      <c r="AM169" s="153"/>
      <c r="AN169" s="208"/>
      <c r="AO169" s="208"/>
      <c r="AP169" s="68">
        <f t="shared" si="9"/>
        <v>0</v>
      </c>
      <c r="AQ169" s="16"/>
    </row>
    <row r="170" spans="1:43" s="107" customFormat="1" ht="14.25" hidden="1" customHeight="1">
      <c r="A170" s="130"/>
      <c r="B170" s="129"/>
      <c r="C170" s="73"/>
      <c r="D170" s="73"/>
      <c r="E170" s="185"/>
      <c r="F170" s="151"/>
      <c r="G170" s="151"/>
      <c r="H170" s="151"/>
      <c r="I170" s="198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98"/>
      <c r="U170" s="166"/>
      <c r="V170" s="151"/>
      <c r="W170" s="151"/>
      <c r="X170" s="151"/>
      <c r="Y170" s="151"/>
      <c r="Z170" s="151"/>
      <c r="AA170" s="151"/>
      <c r="AB170" s="198"/>
      <c r="AC170" s="151"/>
      <c r="AD170" s="151"/>
      <c r="AE170" s="198"/>
      <c r="AF170" s="151"/>
      <c r="AG170" s="151"/>
      <c r="AH170" s="210"/>
      <c r="AI170" s="370">
        <f t="shared" si="8"/>
        <v>0</v>
      </c>
      <c r="AJ170" s="194"/>
      <c r="AK170" s="83"/>
      <c r="AL170" s="83"/>
      <c r="AM170" s="153"/>
      <c r="AN170" s="208"/>
      <c r="AO170" s="208"/>
      <c r="AP170" s="68">
        <f t="shared" si="9"/>
        <v>0</v>
      </c>
      <c r="AQ170" s="16"/>
    </row>
    <row r="171" spans="1:43" s="107" customFormat="1" ht="14.25" hidden="1" customHeight="1">
      <c r="A171" s="130"/>
      <c r="B171" s="129"/>
      <c r="C171" s="73"/>
      <c r="D171" s="73"/>
      <c r="E171" s="185"/>
      <c r="F171" s="151"/>
      <c r="G171" s="151"/>
      <c r="H171" s="151"/>
      <c r="I171" s="198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98"/>
      <c r="U171" s="166"/>
      <c r="V171" s="151"/>
      <c r="W171" s="151"/>
      <c r="X171" s="151"/>
      <c r="Y171" s="151"/>
      <c r="Z171" s="151"/>
      <c r="AA171" s="151"/>
      <c r="AB171" s="198"/>
      <c r="AC171" s="151"/>
      <c r="AD171" s="151"/>
      <c r="AE171" s="198"/>
      <c r="AF171" s="151"/>
      <c r="AG171" s="151"/>
      <c r="AH171" s="210"/>
      <c r="AI171" s="370">
        <f t="shared" si="8"/>
        <v>0</v>
      </c>
      <c r="AJ171" s="194"/>
      <c r="AK171" s="83"/>
      <c r="AL171" s="83"/>
      <c r="AM171" s="153"/>
      <c r="AN171" s="208"/>
      <c r="AO171" s="208"/>
      <c r="AP171" s="68">
        <f t="shared" si="9"/>
        <v>0</v>
      </c>
      <c r="AQ171" s="16"/>
    </row>
    <row r="172" spans="1:43" s="107" customFormat="1" ht="14.25" hidden="1" customHeight="1">
      <c r="A172" s="130"/>
      <c r="B172" s="129"/>
      <c r="C172" s="73"/>
      <c r="D172" s="73"/>
      <c r="E172" s="185"/>
      <c r="F172" s="151"/>
      <c r="G172" s="151"/>
      <c r="H172" s="151"/>
      <c r="I172" s="198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98"/>
      <c r="U172" s="166"/>
      <c r="V172" s="151"/>
      <c r="W172" s="151"/>
      <c r="X172" s="151"/>
      <c r="Y172" s="151"/>
      <c r="Z172" s="151"/>
      <c r="AA172" s="151"/>
      <c r="AB172" s="198"/>
      <c r="AC172" s="151"/>
      <c r="AD172" s="151"/>
      <c r="AE172" s="198"/>
      <c r="AF172" s="151"/>
      <c r="AG172" s="151"/>
      <c r="AH172" s="210"/>
      <c r="AI172" s="370">
        <f t="shared" si="8"/>
        <v>0</v>
      </c>
      <c r="AJ172" s="194"/>
      <c r="AK172" s="83"/>
      <c r="AL172" s="83"/>
      <c r="AM172" s="153"/>
      <c r="AN172" s="208"/>
      <c r="AO172" s="208"/>
      <c r="AP172" s="68">
        <f t="shared" si="9"/>
        <v>0</v>
      </c>
      <c r="AQ172" s="16"/>
    </row>
    <row r="173" spans="1:43" s="107" customFormat="1" ht="14.25" hidden="1" customHeight="1">
      <c r="A173" s="130"/>
      <c r="B173" s="129"/>
      <c r="C173" s="73"/>
      <c r="D173" s="73"/>
      <c r="E173" s="185"/>
      <c r="F173" s="151"/>
      <c r="G173" s="151"/>
      <c r="H173" s="151"/>
      <c r="I173" s="198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98"/>
      <c r="U173" s="166"/>
      <c r="V173" s="151"/>
      <c r="W173" s="151"/>
      <c r="X173" s="151"/>
      <c r="Y173" s="151"/>
      <c r="Z173" s="151"/>
      <c r="AA173" s="151"/>
      <c r="AB173" s="198"/>
      <c r="AC173" s="151"/>
      <c r="AD173" s="151"/>
      <c r="AE173" s="198"/>
      <c r="AF173" s="151"/>
      <c r="AG173" s="151"/>
      <c r="AH173" s="210"/>
      <c r="AI173" s="370">
        <f t="shared" si="8"/>
        <v>0</v>
      </c>
      <c r="AJ173" s="194"/>
      <c r="AK173" s="83"/>
      <c r="AL173" s="83"/>
      <c r="AM173" s="153"/>
      <c r="AN173" s="208"/>
      <c r="AO173" s="208"/>
      <c r="AP173" s="68">
        <f t="shared" si="9"/>
        <v>0</v>
      </c>
      <c r="AQ173" s="16"/>
    </row>
    <row r="174" spans="1:43" s="107" customFormat="1" ht="14.25" hidden="1" customHeight="1">
      <c r="A174" s="130"/>
      <c r="B174" s="129"/>
      <c r="C174" s="73"/>
      <c r="D174" s="73"/>
      <c r="E174" s="185"/>
      <c r="F174" s="151"/>
      <c r="G174" s="151"/>
      <c r="H174" s="151"/>
      <c r="I174" s="198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98"/>
      <c r="U174" s="166"/>
      <c r="V174" s="151"/>
      <c r="W174" s="151"/>
      <c r="X174" s="151"/>
      <c r="Y174" s="151"/>
      <c r="Z174" s="151"/>
      <c r="AA174" s="151"/>
      <c r="AB174" s="198"/>
      <c r="AC174" s="151"/>
      <c r="AD174" s="151"/>
      <c r="AE174" s="198"/>
      <c r="AF174" s="151"/>
      <c r="AG174" s="151"/>
      <c r="AH174" s="210"/>
      <c r="AI174" s="370">
        <f t="shared" si="8"/>
        <v>0</v>
      </c>
      <c r="AJ174" s="194"/>
      <c r="AK174" s="83"/>
      <c r="AL174" s="83"/>
      <c r="AM174" s="153"/>
      <c r="AN174" s="208"/>
      <c r="AO174" s="208"/>
      <c r="AP174" s="68">
        <f t="shared" si="9"/>
        <v>0</v>
      </c>
      <c r="AQ174" s="16"/>
    </row>
    <row r="175" spans="1:43" s="107" customFormat="1" ht="14.25" hidden="1" customHeight="1">
      <c r="A175" s="130"/>
      <c r="B175" s="129"/>
      <c r="C175" s="73"/>
      <c r="D175" s="73"/>
      <c r="E175" s="185"/>
      <c r="F175" s="151"/>
      <c r="G175" s="151"/>
      <c r="H175" s="151"/>
      <c r="I175" s="198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98"/>
      <c r="U175" s="166"/>
      <c r="V175" s="151"/>
      <c r="W175" s="151"/>
      <c r="X175" s="151"/>
      <c r="Y175" s="151"/>
      <c r="Z175" s="151"/>
      <c r="AA175" s="151"/>
      <c r="AB175" s="198"/>
      <c r="AC175" s="151"/>
      <c r="AD175" s="151"/>
      <c r="AE175" s="198"/>
      <c r="AF175" s="151"/>
      <c r="AG175" s="151"/>
      <c r="AH175" s="210"/>
      <c r="AI175" s="370">
        <f t="shared" si="8"/>
        <v>0</v>
      </c>
      <c r="AJ175" s="194"/>
      <c r="AK175" s="83"/>
      <c r="AL175" s="83"/>
      <c r="AM175" s="153"/>
      <c r="AN175" s="208"/>
      <c r="AO175" s="208"/>
      <c r="AP175" s="68">
        <f t="shared" si="9"/>
        <v>0</v>
      </c>
      <c r="AQ175" s="16"/>
    </row>
    <row r="176" spans="1:43" s="107" customFormat="1" ht="14.25" hidden="1" customHeight="1">
      <c r="A176" s="130"/>
      <c r="B176" s="129"/>
      <c r="C176" s="73"/>
      <c r="D176" s="73"/>
      <c r="E176" s="185"/>
      <c r="F176" s="151"/>
      <c r="G176" s="151"/>
      <c r="H176" s="151"/>
      <c r="I176" s="198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98"/>
      <c r="U176" s="166"/>
      <c r="V176" s="151"/>
      <c r="W176" s="151"/>
      <c r="X176" s="151"/>
      <c r="Y176" s="151"/>
      <c r="Z176" s="151"/>
      <c r="AA176" s="151"/>
      <c r="AB176" s="198"/>
      <c r="AC176" s="151"/>
      <c r="AD176" s="151"/>
      <c r="AE176" s="198"/>
      <c r="AF176" s="151"/>
      <c r="AG176" s="151"/>
      <c r="AH176" s="210"/>
      <c r="AI176" s="370">
        <f t="shared" si="8"/>
        <v>0</v>
      </c>
      <c r="AJ176" s="194"/>
      <c r="AK176" s="83"/>
      <c r="AL176" s="83"/>
      <c r="AM176" s="153"/>
      <c r="AN176" s="208"/>
      <c r="AO176" s="208"/>
      <c r="AP176" s="68">
        <f t="shared" si="9"/>
        <v>0</v>
      </c>
      <c r="AQ176" s="16"/>
    </row>
    <row r="177" spans="1:43" s="107" customFormat="1" ht="14.25" hidden="1" customHeight="1">
      <c r="A177" s="130"/>
      <c r="B177" s="129"/>
      <c r="C177" s="73"/>
      <c r="D177" s="73"/>
      <c r="E177" s="186"/>
      <c r="F177" s="151"/>
      <c r="G177" s="151"/>
      <c r="H177" s="151"/>
      <c r="I177" s="198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98"/>
      <c r="U177" s="166"/>
      <c r="V177" s="151"/>
      <c r="W177" s="151"/>
      <c r="X177" s="151"/>
      <c r="Y177" s="151"/>
      <c r="Z177" s="151"/>
      <c r="AA177" s="151"/>
      <c r="AB177" s="198"/>
      <c r="AC177" s="151"/>
      <c r="AD177" s="151"/>
      <c r="AE177" s="198"/>
      <c r="AF177" s="151"/>
      <c r="AG177" s="151"/>
      <c r="AH177" s="210"/>
      <c r="AI177" s="370">
        <f t="shared" si="8"/>
        <v>0</v>
      </c>
      <c r="AJ177" s="194"/>
      <c r="AK177" s="83"/>
      <c r="AL177" s="83"/>
      <c r="AM177" s="153"/>
      <c r="AN177" s="208"/>
      <c r="AO177" s="208"/>
      <c r="AP177" s="68">
        <f t="shared" si="9"/>
        <v>0</v>
      </c>
      <c r="AQ177" s="16"/>
    </row>
    <row r="178" spans="1:43" s="107" customFormat="1" ht="14.25" hidden="1" customHeight="1">
      <c r="A178" s="130"/>
      <c r="B178" s="129"/>
      <c r="C178" s="325"/>
      <c r="D178" s="73"/>
      <c r="E178" s="187"/>
      <c r="F178" s="156"/>
      <c r="G178" s="151"/>
      <c r="H178" s="151"/>
      <c r="I178" s="198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98"/>
      <c r="U178" s="166"/>
      <c r="V178" s="151"/>
      <c r="W178" s="151"/>
      <c r="X178" s="151"/>
      <c r="Y178" s="151"/>
      <c r="Z178" s="151"/>
      <c r="AA178" s="151"/>
      <c r="AB178" s="198"/>
      <c r="AC178" s="151"/>
      <c r="AD178" s="151"/>
      <c r="AE178" s="198"/>
      <c r="AF178" s="151"/>
      <c r="AG178" s="151"/>
      <c r="AH178" s="210"/>
      <c r="AI178" s="370">
        <f t="shared" si="8"/>
        <v>0</v>
      </c>
      <c r="AJ178" s="194"/>
      <c r="AK178" s="83"/>
      <c r="AL178" s="83"/>
      <c r="AM178" s="153"/>
      <c r="AN178" s="208"/>
      <c r="AO178" s="208"/>
      <c r="AP178" s="68">
        <f t="shared" si="9"/>
        <v>0</v>
      </c>
      <c r="AQ178" s="16"/>
    </row>
    <row r="179" spans="1:43" s="107" customFormat="1" ht="14.25" hidden="1" customHeight="1">
      <c r="A179" s="130"/>
      <c r="B179" s="129"/>
      <c r="C179" s="316"/>
      <c r="D179" s="73"/>
      <c r="E179" s="180"/>
      <c r="F179" s="156"/>
      <c r="G179" s="151"/>
      <c r="H179" s="151"/>
      <c r="I179" s="198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98"/>
      <c r="U179" s="166"/>
      <c r="V179" s="151"/>
      <c r="W179" s="151"/>
      <c r="X179" s="151"/>
      <c r="Y179" s="151"/>
      <c r="Z179" s="151"/>
      <c r="AA179" s="151"/>
      <c r="AB179" s="198"/>
      <c r="AC179" s="151"/>
      <c r="AD179" s="151"/>
      <c r="AE179" s="198"/>
      <c r="AF179" s="151"/>
      <c r="AG179" s="151"/>
      <c r="AH179" s="210"/>
      <c r="AI179" s="370">
        <f t="shared" si="8"/>
        <v>0</v>
      </c>
      <c r="AJ179" s="194"/>
      <c r="AK179" s="83"/>
      <c r="AL179" s="83"/>
      <c r="AM179" s="153"/>
      <c r="AN179" s="208"/>
      <c r="AO179" s="208"/>
      <c r="AP179" s="68">
        <f t="shared" si="9"/>
        <v>0</v>
      </c>
      <c r="AQ179" s="16"/>
    </row>
    <row r="180" spans="1:43" s="107" customFormat="1" ht="14.25" hidden="1" customHeight="1">
      <c r="A180" s="130"/>
      <c r="B180" s="129"/>
      <c r="C180" s="316"/>
      <c r="D180" s="73"/>
      <c r="E180" s="180"/>
      <c r="F180" s="156"/>
      <c r="G180" s="151"/>
      <c r="H180" s="151"/>
      <c r="I180" s="198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98"/>
      <c r="U180" s="166"/>
      <c r="V180" s="151"/>
      <c r="W180" s="151"/>
      <c r="X180" s="151"/>
      <c r="Y180" s="151"/>
      <c r="Z180" s="151"/>
      <c r="AA180" s="151"/>
      <c r="AB180" s="198"/>
      <c r="AC180" s="151"/>
      <c r="AD180" s="151"/>
      <c r="AE180" s="198"/>
      <c r="AF180" s="151"/>
      <c r="AG180" s="151"/>
      <c r="AH180" s="210"/>
      <c r="AI180" s="370">
        <f t="shared" si="8"/>
        <v>0</v>
      </c>
      <c r="AJ180" s="194"/>
      <c r="AK180" s="83"/>
      <c r="AL180" s="83"/>
      <c r="AM180" s="153"/>
      <c r="AN180" s="208"/>
      <c r="AO180" s="208"/>
      <c r="AP180" s="68">
        <f t="shared" si="9"/>
        <v>0</v>
      </c>
      <c r="AQ180" s="16"/>
    </row>
    <row r="181" spans="1:43" s="107" customFormat="1" ht="14.25" hidden="1" customHeight="1">
      <c r="A181" s="130"/>
      <c r="B181" s="129"/>
      <c r="C181" s="316"/>
      <c r="D181" s="73"/>
      <c r="E181" s="180"/>
      <c r="F181" s="156"/>
      <c r="G181" s="151"/>
      <c r="H181" s="151"/>
      <c r="I181" s="198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98"/>
      <c r="U181" s="166"/>
      <c r="V181" s="151"/>
      <c r="W181" s="151"/>
      <c r="X181" s="151"/>
      <c r="Y181" s="151"/>
      <c r="Z181" s="151"/>
      <c r="AA181" s="151"/>
      <c r="AB181" s="198"/>
      <c r="AC181" s="151"/>
      <c r="AD181" s="151"/>
      <c r="AE181" s="198"/>
      <c r="AF181" s="151"/>
      <c r="AG181" s="151"/>
      <c r="AH181" s="210"/>
      <c r="AI181" s="370">
        <f t="shared" si="8"/>
        <v>0</v>
      </c>
      <c r="AJ181" s="194"/>
      <c r="AK181" s="83"/>
      <c r="AL181" s="83"/>
      <c r="AM181" s="153"/>
      <c r="AN181" s="208"/>
      <c r="AO181" s="208"/>
      <c r="AP181" s="68">
        <f t="shared" si="9"/>
        <v>0</v>
      </c>
      <c r="AQ181" s="16"/>
    </row>
    <row r="182" spans="1:43" s="107" customFormat="1" ht="14.25" hidden="1" customHeight="1">
      <c r="A182" s="130"/>
      <c r="B182" s="129"/>
      <c r="C182" s="316"/>
      <c r="D182" s="73"/>
      <c r="E182" s="180"/>
      <c r="F182" s="156"/>
      <c r="G182" s="151"/>
      <c r="H182" s="151"/>
      <c r="I182" s="198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98"/>
      <c r="U182" s="166"/>
      <c r="V182" s="151"/>
      <c r="W182" s="151"/>
      <c r="X182" s="151"/>
      <c r="Y182" s="151"/>
      <c r="Z182" s="151"/>
      <c r="AA182" s="151"/>
      <c r="AB182" s="198"/>
      <c r="AC182" s="151"/>
      <c r="AD182" s="151"/>
      <c r="AE182" s="198"/>
      <c r="AF182" s="151"/>
      <c r="AG182" s="151"/>
      <c r="AH182" s="210"/>
      <c r="AI182" s="370">
        <f t="shared" si="8"/>
        <v>0</v>
      </c>
      <c r="AJ182" s="194"/>
      <c r="AK182" s="83"/>
      <c r="AL182" s="83"/>
      <c r="AM182" s="153"/>
      <c r="AN182" s="208"/>
      <c r="AO182" s="208"/>
      <c r="AP182" s="68">
        <f t="shared" si="9"/>
        <v>0</v>
      </c>
      <c r="AQ182" s="16"/>
    </row>
    <row r="183" spans="1:43" s="107" customFormat="1" ht="14.25" hidden="1" customHeight="1">
      <c r="A183" s="130"/>
      <c r="B183" s="129"/>
      <c r="C183" s="316"/>
      <c r="D183" s="73"/>
      <c r="E183" s="180"/>
      <c r="F183" s="156"/>
      <c r="G183" s="151"/>
      <c r="H183" s="151"/>
      <c r="I183" s="198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98"/>
      <c r="U183" s="166"/>
      <c r="V183" s="151"/>
      <c r="W183" s="151"/>
      <c r="X183" s="151"/>
      <c r="Y183" s="151"/>
      <c r="Z183" s="151"/>
      <c r="AA183" s="151"/>
      <c r="AB183" s="198"/>
      <c r="AC183" s="151"/>
      <c r="AD183" s="151"/>
      <c r="AE183" s="198"/>
      <c r="AF183" s="151"/>
      <c r="AG183" s="151"/>
      <c r="AH183" s="210"/>
      <c r="AI183" s="370">
        <f t="shared" si="8"/>
        <v>0</v>
      </c>
      <c r="AJ183" s="194"/>
      <c r="AK183" s="83"/>
      <c r="AL183" s="83"/>
      <c r="AM183" s="153"/>
      <c r="AN183" s="208"/>
      <c r="AO183" s="208"/>
      <c r="AP183" s="68">
        <f t="shared" si="9"/>
        <v>0</v>
      </c>
      <c r="AQ183" s="16"/>
    </row>
    <row r="184" spans="1:43" s="107" customFormat="1" ht="14.25" hidden="1" customHeight="1">
      <c r="A184" s="130"/>
      <c r="B184" s="129"/>
      <c r="C184" s="316"/>
      <c r="D184" s="73"/>
      <c r="E184" s="180"/>
      <c r="F184" s="156"/>
      <c r="G184" s="151"/>
      <c r="H184" s="151"/>
      <c r="I184" s="198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98"/>
      <c r="U184" s="166"/>
      <c r="V184" s="151"/>
      <c r="W184" s="151"/>
      <c r="X184" s="151"/>
      <c r="Y184" s="151"/>
      <c r="Z184" s="151"/>
      <c r="AA184" s="151"/>
      <c r="AB184" s="198"/>
      <c r="AC184" s="151"/>
      <c r="AD184" s="151"/>
      <c r="AE184" s="198"/>
      <c r="AF184" s="151"/>
      <c r="AG184" s="151"/>
      <c r="AH184" s="210"/>
      <c r="AI184" s="370">
        <f t="shared" si="8"/>
        <v>0</v>
      </c>
      <c r="AJ184" s="194"/>
      <c r="AK184" s="83"/>
      <c r="AL184" s="83"/>
      <c r="AM184" s="153"/>
      <c r="AN184" s="208"/>
      <c r="AO184" s="208"/>
      <c r="AP184" s="68">
        <f t="shared" si="9"/>
        <v>0</v>
      </c>
      <c r="AQ184" s="16"/>
    </row>
    <row r="185" spans="1:43" s="107" customFormat="1" ht="14.25" hidden="1" customHeight="1">
      <c r="A185" s="130"/>
      <c r="B185" s="129"/>
      <c r="C185" s="316"/>
      <c r="D185" s="73"/>
      <c r="E185" s="180"/>
      <c r="F185" s="156"/>
      <c r="G185" s="151"/>
      <c r="H185" s="151"/>
      <c r="I185" s="198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98"/>
      <c r="U185" s="166"/>
      <c r="V185" s="151"/>
      <c r="W185" s="151"/>
      <c r="X185" s="151"/>
      <c r="Y185" s="151"/>
      <c r="Z185" s="151"/>
      <c r="AA185" s="151"/>
      <c r="AB185" s="198"/>
      <c r="AC185" s="151"/>
      <c r="AD185" s="151"/>
      <c r="AE185" s="198"/>
      <c r="AF185" s="151"/>
      <c r="AG185" s="151"/>
      <c r="AH185" s="210"/>
      <c r="AI185" s="370">
        <f t="shared" si="8"/>
        <v>0</v>
      </c>
      <c r="AJ185" s="194"/>
      <c r="AK185" s="83"/>
      <c r="AL185" s="83"/>
      <c r="AM185" s="153"/>
      <c r="AN185" s="208"/>
      <c r="AO185" s="208"/>
      <c r="AP185" s="68">
        <f t="shared" si="9"/>
        <v>0</v>
      </c>
      <c r="AQ185" s="16"/>
    </row>
    <row r="186" spans="1:43" s="107" customFormat="1" ht="14.25" hidden="1" customHeight="1">
      <c r="A186" s="130"/>
      <c r="B186" s="130"/>
      <c r="C186" s="154"/>
      <c r="D186" s="131"/>
      <c r="E186" s="180"/>
      <c r="F186" s="156"/>
      <c r="G186" s="151"/>
      <c r="H186" s="151"/>
      <c r="I186" s="198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98"/>
      <c r="U186" s="166"/>
      <c r="V186" s="151"/>
      <c r="W186" s="151"/>
      <c r="X186" s="151"/>
      <c r="Y186" s="151"/>
      <c r="Z186" s="151"/>
      <c r="AA186" s="151"/>
      <c r="AB186" s="198"/>
      <c r="AC186" s="151"/>
      <c r="AD186" s="151"/>
      <c r="AE186" s="198"/>
      <c r="AF186" s="151"/>
      <c r="AG186" s="151"/>
      <c r="AH186" s="210"/>
      <c r="AI186" s="370">
        <f t="shared" si="8"/>
        <v>0</v>
      </c>
      <c r="AJ186" s="194"/>
      <c r="AK186" s="83"/>
      <c r="AL186" s="83"/>
      <c r="AM186" s="153"/>
      <c r="AN186" s="208"/>
      <c r="AO186" s="208"/>
      <c r="AP186" s="68">
        <f t="shared" si="9"/>
        <v>0</v>
      </c>
      <c r="AQ186" s="16"/>
    </row>
    <row r="187" spans="1:43" s="107" customFormat="1" ht="14.25" hidden="1" customHeight="1">
      <c r="A187" s="130"/>
      <c r="B187" s="130"/>
      <c r="C187" s="154"/>
      <c r="D187" s="131"/>
      <c r="E187" s="180"/>
      <c r="F187" s="156"/>
      <c r="G187" s="151"/>
      <c r="H187" s="151"/>
      <c r="I187" s="198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98"/>
      <c r="U187" s="166"/>
      <c r="V187" s="151"/>
      <c r="W187" s="151"/>
      <c r="X187" s="151"/>
      <c r="Y187" s="151"/>
      <c r="Z187" s="151"/>
      <c r="AA187" s="151"/>
      <c r="AB187" s="198"/>
      <c r="AC187" s="151"/>
      <c r="AD187" s="151"/>
      <c r="AE187" s="198"/>
      <c r="AF187" s="151"/>
      <c r="AG187" s="151"/>
      <c r="AH187" s="210"/>
      <c r="AI187" s="370">
        <f t="shared" si="8"/>
        <v>0</v>
      </c>
      <c r="AJ187" s="194"/>
      <c r="AK187" s="83"/>
      <c r="AL187" s="83"/>
      <c r="AM187" s="153"/>
      <c r="AN187" s="208"/>
      <c r="AO187" s="208"/>
      <c r="AP187" s="68">
        <f t="shared" si="9"/>
        <v>0</v>
      </c>
      <c r="AQ187" s="16"/>
    </row>
    <row r="188" spans="1:43" s="107" customFormat="1" ht="14.25" hidden="1" customHeight="1">
      <c r="A188" s="130"/>
      <c r="B188" s="130"/>
      <c r="C188" s="154"/>
      <c r="D188" s="131"/>
      <c r="E188" s="180"/>
      <c r="F188" s="156"/>
      <c r="G188" s="151"/>
      <c r="H188" s="151"/>
      <c r="I188" s="198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98"/>
      <c r="U188" s="166"/>
      <c r="V188" s="151"/>
      <c r="W188" s="151"/>
      <c r="X188" s="151"/>
      <c r="Y188" s="151"/>
      <c r="Z188" s="151"/>
      <c r="AA188" s="151"/>
      <c r="AB188" s="198"/>
      <c r="AC188" s="151"/>
      <c r="AD188" s="151"/>
      <c r="AE188" s="198"/>
      <c r="AF188" s="151"/>
      <c r="AG188" s="151"/>
      <c r="AH188" s="210"/>
      <c r="AI188" s="370">
        <f t="shared" si="8"/>
        <v>0</v>
      </c>
      <c r="AJ188" s="194"/>
      <c r="AK188" s="83"/>
      <c r="AL188" s="83"/>
      <c r="AM188" s="153"/>
      <c r="AN188" s="208"/>
      <c r="AO188" s="208"/>
      <c r="AP188" s="68">
        <f t="shared" si="9"/>
        <v>0</v>
      </c>
      <c r="AQ188" s="16"/>
    </row>
    <row r="189" spans="1:43" s="107" customFormat="1" ht="14.25" hidden="1" customHeight="1">
      <c r="A189" s="130"/>
      <c r="B189" s="130"/>
      <c r="C189" s="154"/>
      <c r="D189" s="131"/>
      <c r="E189" s="180"/>
      <c r="F189" s="156"/>
      <c r="G189" s="151"/>
      <c r="H189" s="151"/>
      <c r="I189" s="198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98"/>
      <c r="U189" s="166"/>
      <c r="V189" s="151"/>
      <c r="W189" s="151"/>
      <c r="X189" s="151"/>
      <c r="Y189" s="151"/>
      <c r="Z189" s="151"/>
      <c r="AA189" s="151"/>
      <c r="AB189" s="198"/>
      <c r="AC189" s="151"/>
      <c r="AD189" s="151"/>
      <c r="AE189" s="198"/>
      <c r="AF189" s="151"/>
      <c r="AG189" s="151"/>
      <c r="AH189" s="210"/>
      <c r="AI189" s="370">
        <f t="shared" si="8"/>
        <v>0</v>
      </c>
      <c r="AJ189" s="194"/>
      <c r="AK189" s="83"/>
      <c r="AL189" s="83"/>
      <c r="AM189" s="153"/>
      <c r="AN189" s="208"/>
      <c r="AO189" s="208"/>
      <c r="AP189" s="68">
        <f t="shared" si="9"/>
        <v>0</v>
      </c>
      <c r="AQ189" s="16"/>
    </row>
    <row r="190" spans="1:43" s="107" customFormat="1" ht="14.25" hidden="1" customHeight="1">
      <c r="A190" s="130"/>
      <c r="B190" s="130"/>
      <c r="C190" s="154"/>
      <c r="D190" s="131"/>
      <c r="E190" s="180"/>
      <c r="F190" s="156"/>
      <c r="G190" s="151"/>
      <c r="H190" s="151"/>
      <c r="I190" s="198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98"/>
      <c r="U190" s="166"/>
      <c r="V190" s="151"/>
      <c r="W190" s="151"/>
      <c r="X190" s="151"/>
      <c r="Y190" s="151"/>
      <c r="Z190" s="151"/>
      <c r="AA190" s="151"/>
      <c r="AB190" s="198"/>
      <c r="AC190" s="151"/>
      <c r="AD190" s="151"/>
      <c r="AE190" s="198"/>
      <c r="AF190" s="151"/>
      <c r="AG190" s="151"/>
      <c r="AH190" s="210"/>
      <c r="AI190" s="370">
        <f t="shared" si="8"/>
        <v>0</v>
      </c>
      <c r="AJ190" s="194"/>
      <c r="AK190" s="83"/>
      <c r="AL190" s="83"/>
      <c r="AM190" s="153"/>
      <c r="AN190" s="208"/>
      <c r="AO190" s="208"/>
      <c r="AP190" s="68">
        <f t="shared" si="9"/>
        <v>0</v>
      </c>
      <c r="AQ190" s="16"/>
    </row>
    <row r="191" spans="1:43" s="107" customFormat="1" ht="14.25" hidden="1" customHeight="1">
      <c r="A191" s="130"/>
      <c r="B191" s="130"/>
      <c r="C191" s="154"/>
      <c r="D191" s="131"/>
      <c r="E191" s="180"/>
      <c r="F191" s="156"/>
      <c r="G191" s="151"/>
      <c r="H191" s="151"/>
      <c r="I191" s="198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98"/>
      <c r="U191" s="166"/>
      <c r="V191" s="151"/>
      <c r="W191" s="151"/>
      <c r="X191" s="151"/>
      <c r="Y191" s="151"/>
      <c r="Z191" s="151"/>
      <c r="AA191" s="151"/>
      <c r="AB191" s="198"/>
      <c r="AC191" s="151"/>
      <c r="AD191" s="151"/>
      <c r="AE191" s="198"/>
      <c r="AF191" s="151"/>
      <c r="AG191" s="151"/>
      <c r="AH191" s="210"/>
      <c r="AI191" s="370">
        <f t="shared" si="8"/>
        <v>0</v>
      </c>
      <c r="AJ191" s="194"/>
      <c r="AK191" s="83"/>
      <c r="AL191" s="83"/>
      <c r="AM191" s="153"/>
      <c r="AN191" s="208"/>
      <c r="AO191" s="208"/>
      <c r="AP191" s="68">
        <f t="shared" si="9"/>
        <v>0</v>
      </c>
      <c r="AQ191" s="16"/>
    </row>
    <row r="192" spans="1:43" s="107" customFormat="1" ht="14.25" hidden="1" customHeight="1">
      <c r="A192" s="130"/>
      <c r="B192" s="130"/>
      <c r="C192" s="154"/>
      <c r="D192" s="131"/>
      <c r="E192" s="180"/>
      <c r="F192" s="156"/>
      <c r="G192" s="151"/>
      <c r="H192" s="151"/>
      <c r="I192" s="198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98"/>
      <c r="U192" s="166"/>
      <c r="V192" s="151"/>
      <c r="W192" s="151"/>
      <c r="X192" s="151"/>
      <c r="Y192" s="151"/>
      <c r="Z192" s="151"/>
      <c r="AA192" s="151"/>
      <c r="AB192" s="198"/>
      <c r="AC192" s="151"/>
      <c r="AD192" s="151"/>
      <c r="AE192" s="198"/>
      <c r="AF192" s="151"/>
      <c r="AG192" s="151"/>
      <c r="AH192" s="210"/>
      <c r="AI192" s="370">
        <f t="shared" si="8"/>
        <v>0</v>
      </c>
      <c r="AJ192" s="194"/>
      <c r="AK192" s="83"/>
      <c r="AL192" s="83"/>
      <c r="AM192" s="153"/>
      <c r="AN192" s="208"/>
      <c r="AO192" s="208"/>
      <c r="AP192" s="68">
        <f t="shared" si="9"/>
        <v>0</v>
      </c>
      <c r="AQ192" s="16"/>
    </row>
    <row r="193" spans="1:43" s="107" customFormat="1" ht="14.25" hidden="1" customHeight="1">
      <c r="A193" s="130"/>
      <c r="B193" s="130"/>
      <c r="C193" s="154"/>
      <c r="D193" s="131"/>
      <c r="E193" s="180"/>
      <c r="F193" s="156"/>
      <c r="G193" s="151"/>
      <c r="H193" s="151"/>
      <c r="I193" s="198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98"/>
      <c r="U193" s="166"/>
      <c r="V193" s="151"/>
      <c r="W193" s="151"/>
      <c r="X193" s="151"/>
      <c r="Y193" s="151"/>
      <c r="Z193" s="151"/>
      <c r="AA193" s="151"/>
      <c r="AB193" s="198"/>
      <c r="AC193" s="151"/>
      <c r="AD193" s="151"/>
      <c r="AE193" s="198"/>
      <c r="AF193" s="151"/>
      <c r="AG193" s="151"/>
      <c r="AH193" s="210"/>
      <c r="AI193" s="370">
        <f t="shared" si="8"/>
        <v>0</v>
      </c>
      <c r="AJ193" s="194"/>
      <c r="AK193" s="83"/>
      <c r="AL193" s="83"/>
      <c r="AM193" s="153"/>
      <c r="AN193" s="208"/>
      <c r="AO193" s="208"/>
      <c r="AP193" s="68">
        <f t="shared" si="9"/>
        <v>0</v>
      </c>
      <c r="AQ193" s="16"/>
    </row>
    <row r="194" spans="1:43" s="107" customFormat="1" ht="14.25" hidden="1" customHeight="1">
      <c r="A194" s="130"/>
      <c r="B194" s="129"/>
      <c r="C194" s="316"/>
      <c r="D194" s="73"/>
      <c r="E194" s="180"/>
      <c r="F194" s="156"/>
      <c r="G194" s="151"/>
      <c r="H194" s="151"/>
      <c r="I194" s="198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98"/>
      <c r="U194" s="166"/>
      <c r="V194" s="151"/>
      <c r="W194" s="151"/>
      <c r="X194" s="151"/>
      <c r="Y194" s="151"/>
      <c r="Z194" s="151"/>
      <c r="AA194" s="151"/>
      <c r="AB194" s="198"/>
      <c r="AC194" s="151"/>
      <c r="AD194" s="151"/>
      <c r="AE194" s="198"/>
      <c r="AF194" s="151"/>
      <c r="AG194" s="151"/>
      <c r="AH194" s="210"/>
      <c r="AI194" s="370">
        <f t="shared" si="8"/>
        <v>0</v>
      </c>
      <c r="AJ194" s="194"/>
      <c r="AK194" s="83"/>
      <c r="AL194" s="83"/>
      <c r="AM194" s="153"/>
      <c r="AN194" s="208"/>
      <c r="AO194" s="208"/>
      <c r="AP194" s="68">
        <f t="shared" si="9"/>
        <v>0</v>
      </c>
      <c r="AQ194" s="16"/>
    </row>
    <row r="195" spans="1:43" s="107" customFormat="1" ht="14.25" hidden="1" customHeight="1">
      <c r="A195" s="130"/>
      <c r="B195" s="129"/>
      <c r="C195" s="316"/>
      <c r="D195" s="73"/>
      <c r="E195" s="180"/>
      <c r="F195" s="156"/>
      <c r="G195" s="151"/>
      <c r="H195" s="151"/>
      <c r="I195" s="198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98"/>
      <c r="U195" s="166"/>
      <c r="V195" s="151"/>
      <c r="W195" s="151"/>
      <c r="X195" s="151"/>
      <c r="Y195" s="151"/>
      <c r="Z195" s="151"/>
      <c r="AA195" s="151"/>
      <c r="AB195" s="198"/>
      <c r="AC195" s="151"/>
      <c r="AD195" s="151"/>
      <c r="AE195" s="198"/>
      <c r="AF195" s="151"/>
      <c r="AG195" s="151"/>
      <c r="AH195" s="210"/>
      <c r="AI195" s="370">
        <f t="shared" si="8"/>
        <v>0</v>
      </c>
      <c r="AJ195" s="194"/>
      <c r="AK195" s="83"/>
      <c r="AL195" s="83"/>
      <c r="AM195" s="153"/>
      <c r="AN195" s="208"/>
      <c r="AO195" s="208"/>
      <c r="AP195" s="68">
        <f t="shared" si="9"/>
        <v>0</v>
      </c>
      <c r="AQ195" s="16"/>
    </row>
    <row r="196" spans="1:43" s="107" customFormat="1" ht="14.25" hidden="1" customHeight="1">
      <c r="A196" s="130"/>
      <c r="B196" s="130"/>
      <c r="C196" s="154"/>
      <c r="D196" s="131"/>
      <c r="E196" s="180"/>
      <c r="F196" s="156"/>
      <c r="G196" s="151"/>
      <c r="H196" s="151"/>
      <c r="I196" s="198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98"/>
      <c r="U196" s="166"/>
      <c r="V196" s="151"/>
      <c r="W196" s="151"/>
      <c r="X196" s="151"/>
      <c r="Y196" s="151"/>
      <c r="Z196" s="151"/>
      <c r="AA196" s="151"/>
      <c r="AB196" s="198"/>
      <c r="AC196" s="151"/>
      <c r="AD196" s="151"/>
      <c r="AE196" s="198"/>
      <c r="AF196" s="151"/>
      <c r="AG196" s="151"/>
      <c r="AH196" s="210"/>
      <c r="AI196" s="370">
        <f t="shared" ref="AI196:AI259" si="10">SUM(F196:AG196)</f>
        <v>0</v>
      </c>
      <c r="AJ196" s="194"/>
      <c r="AK196" s="83"/>
      <c r="AL196" s="83"/>
      <c r="AM196" s="153"/>
      <c r="AN196" s="208"/>
      <c r="AO196" s="208"/>
      <c r="AP196" s="68">
        <f t="shared" si="9"/>
        <v>0</v>
      </c>
      <c r="AQ196" s="16"/>
    </row>
    <row r="197" spans="1:43" s="107" customFormat="1" ht="14.25" hidden="1" customHeight="1">
      <c r="A197" s="130"/>
      <c r="B197" s="130"/>
      <c r="C197" s="326"/>
      <c r="D197" s="289"/>
      <c r="E197" s="180"/>
      <c r="F197" s="156"/>
      <c r="G197" s="151"/>
      <c r="H197" s="151"/>
      <c r="I197" s="198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98"/>
      <c r="U197" s="166"/>
      <c r="V197" s="151"/>
      <c r="W197" s="151"/>
      <c r="X197" s="151"/>
      <c r="Y197" s="151"/>
      <c r="Z197" s="151"/>
      <c r="AA197" s="151"/>
      <c r="AB197" s="198"/>
      <c r="AC197" s="151"/>
      <c r="AD197" s="151"/>
      <c r="AE197" s="198"/>
      <c r="AF197" s="151"/>
      <c r="AG197" s="151"/>
      <c r="AH197" s="210"/>
      <c r="AI197" s="370">
        <f t="shared" si="10"/>
        <v>0</v>
      </c>
      <c r="AJ197" s="194"/>
      <c r="AK197" s="83"/>
      <c r="AL197" s="83"/>
      <c r="AM197" s="153"/>
      <c r="AN197" s="208"/>
      <c r="AO197" s="208"/>
      <c r="AP197" s="68">
        <f t="shared" ref="AP197:AP260" si="11">SUM(AI197:AO197)</f>
        <v>0</v>
      </c>
      <c r="AQ197" s="16"/>
    </row>
    <row r="198" spans="1:43" s="107" customFormat="1" hidden="1">
      <c r="A198" s="130"/>
      <c r="B198" s="130"/>
      <c r="C198" s="154"/>
      <c r="D198" s="131"/>
      <c r="E198" s="180"/>
      <c r="F198" s="156"/>
      <c r="G198" s="151"/>
      <c r="H198" s="151"/>
      <c r="I198" s="198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98"/>
      <c r="U198" s="166"/>
      <c r="V198" s="151"/>
      <c r="W198" s="151"/>
      <c r="X198" s="151"/>
      <c r="Y198" s="151"/>
      <c r="Z198" s="151"/>
      <c r="AA198" s="151"/>
      <c r="AB198" s="198"/>
      <c r="AC198" s="151"/>
      <c r="AD198" s="151"/>
      <c r="AE198" s="198"/>
      <c r="AF198" s="151"/>
      <c r="AG198" s="151"/>
      <c r="AH198" s="210"/>
      <c r="AI198" s="370">
        <f t="shared" si="10"/>
        <v>0</v>
      </c>
      <c r="AJ198" s="194"/>
      <c r="AK198" s="83"/>
      <c r="AL198" s="83"/>
      <c r="AM198" s="153"/>
      <c r="AN198" s="208"/>
      <c r="AO198" s="208"/>
      <c r="AP198" s="68">
        <f t="shared" si="11"/>
        <v>0</v>
      </c>
      <c r="AQ198" s="16"/>
    </row>
    <row r="199" spans="1:43" s="107" customFormat="1" ht="14.25" hidden="1" customHeight="1">
      <c r="A199" s="130"/>
      <c r="B199" s="130"/>
      <c r="C199" s="154"/>
      <c r="D199" s="131"/>
      <c r="E199" s="180"/>
      <c r="F199" s="156"/>
      <c r="G199" s="151"/>
      <c r="H199" s="151"/>
      <c r="I199" s="198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98"/>
      <c r="U199" s="166"/>
      <c r="V199" s="151"/>
      <c r="W199" s="151"/>
      <c r="X199" s="151"/>
      <c r="Y199" s="151"/>
      <c r="Z199" s="151"/>
      <c r="AA199" s="151"/>
      <c r="AB199" s="198"/>
      <c r="AC199" s="151"/>
      <c r="AD199" s="151"/>
      <c r="AE199" s="198"/>
      <c r="AF199" s="151"/>
      <c r="AG199" s="151"/>
      <c r="AH199" s="210"/>
      <c r="AI199" s="370">
        <f t="shared" si="10"/>
        <v>0</v>
      </c>
      <c r="AJ199" s="194"/>
      <c r="AK199" s="83"/>
      <c r="AL199" s="83"/>
      <c r="AM199" s="153"/>
      <c r="AN199" s="208"/>
      <c r="AO199" s="208"/>
      <c r="AP199" s="68">
        <f t="shared" si="11"/>
        <v>0</v>
      </c>
      <c r="AQ199" s="16"/>
    </row>
    <row r="200" spans="1:43" s="107" customFormat="1" ht="14.25" hidden="1" customHeight="1">
      <c r="A200" s="130"/>
      <c r="B200" s="125"/>
      <c r="C200" s="327"/>
      <c r="D200" s="74"/>
      <c r="E200" s="180"/>
      <c r="F200" s="156"/>
      <c r="G200" s="151"/>
      <c r="H200" s="151"/>
      <c r="I200" s="198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98"/>
      <c r="U200" s="166"/>
      <c r="V200" s="151"/>
      <c r="W200" s="151"/>
      <c r="X200" s="151"/>
      <c r="Y200" s="151"/>
      <c r="Z200" s="151"/>
      <c r="AA200" s="151"/>
      <c r="AB200" s="198"/>
      <c r="AC200" s="151"/>
      <c r="AD200" s="151"/>
      <c r="AE200" s="198"/>
      <c r="AF200" s="151"/>
      <c r="AG200" s="151"/>
      <c r="AH200" s="210"/>
      <c r="AI200" s="370">
        <f t="shared" si="10"/>
        <v>0</v>
      </c>
      <c r="AJ200" s="194"/>
      <c r="AK200" s="83"/>
      <c r="AL200" s="83"/>
      <c r="AM200" s="153"/>
      <c r="AN200" s="208"/>
      <c r="AO200" s="208"/>
      <c r="AP200" s="68">
        <f t="shared" si="11"/>
        <v>0</v>
      </c>
      <c r="AQ200" s="16"/>
    </row>
    <row r="201" spans="1:43" s="107" customFormat="1" ht="14.25" hidden="1" customHeight="1">
      <c r="A201" s="130"/>
      <c r="B201" s="125"/>
      <c r="C201" s="327"/>
      <c r="D201" s="74"/>
      <c r="E201" s="180"/>
      <c r="F201" s="156"/>
      <c r="G201" s="151"/>
      <c r="H201" s="151"/>
      <c r="I201" s="198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98"/>
      <c r="U201" s="166"/>
      <c r="V201" s="151"/>
      <c r="W201" s="151"/>
      <c r="X201" s="151"/>
      <c r="Y201" s="151"/>
      <c r="Z201" s="151"/>
      <c r="AA201" s="151"/>
      <c r="AB201" s="198"/>
      <c r="AC201" s="151"/>
      <c r="AD201" s="151"/>
      <c r="AE201" s="198"/>
      <c r="AF201" s="151"/>
      <c r="AG201" s="151"/>
      <c r="AH201" s="210"/>
      <c r="AI201" s="370">
        <f t="shared" si="10"/>
        <v>0</v>
      </c>
      <c r="AJ201" s="194"/>
      <c r="AK201" s="83"/>
      <c r="AL201" s="83"/>
      <c r="AM201" s="153"/>
      <c r="AN201" s="208"/>
      <c r="AO201" s="208"/>
      <c r="AP201" s="68">
        <f t="shared" si="11"/>
        <v>0</v>
      </c>
      <c r="AQ201" s="16"/>
    </row>
    <row r="202" spans="1:43" s="107" customFormat="1" ht="14.25" hidden="1" customHeight="1">
      <c r="A202" s="130"/>
      <c r="B202" s="130"/>
      <c r="C202" s="154"/>
      <c r="D202" s="131"/>
      <c r="E202" s="180"/>
      <c r="F202" s="156"/>
      <c r="G202" s="151"/>
      <c r="H202" s="151"/>
      <c r="I202" s="198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98"/>
      <c r="U202" s="166"/>
      <c r="V202" s="151"/>
      <c r="W202" s="151"/>
      <c r="X202" s="151"/>
      <c r="Y202" s="151"/>
      <c r="Z202" s="151"/>
      <c r="AA202" s="151"/>
      <c r="AB202" s="198"/>
      <c r="AC202" s="151"/>
      <c r="AD202" s="151"/>
      <c r="AE202" s="198"/>
      <c r="AF202" s="151"/>
      <c r="AG202" s="151"/>
      <c r="AH202" s="210"/>
      <c r="AI202" s="370">
        <f t="shared" si="10"/>
        <v>0</v>
      </c>
      <c r="AJ202" s="194"/>
      <c r="AK202" s="83"/>
      <c r="AL202" s="83"/>
      <c r="AM202" s="153"/>
      <c r="AN202" s="208"/>
      <c r="AO202" s="208"/>
      <c r="AP202" s="68">
        <f t="shared" si="11"/>
        <v>0</v>
      </c>
      <c r="AQ202" s="16"/>
    </row>
    <row r="203" spans="1:43" s="107" customFormat="1" ht="14.25" hidden="1" customHeight="1">
      <c r="A203" s="130"/>
      <c r="B203" s="130"/>
      <c r="C203" s="154"/>
      <c r="D203" s="131"/>
      <c r="E203" s="180"/>
      <c r="F203" s="156"/>
      <c r="G203" s="151"/>
      <c r="H203" s="151"/>
      <c r="I203" s="198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98"/>
      <c r="U203" s="166"/>
      <c r="V203" s="151"/>
      <c r="W203" s="151"/>
      <c r="X203" s="151"/>
      <c r="Y203" s="151"/>
      <c r="Z203" s="151"/>
      <c r="AA203" s="151"/>
      <c r="AB203" s="198"/>
      <c r="AC203" s="151"/>
      <c r="AD203" s="151"/>
      <c r="AE203" s="198"/>
      <c r="AF203" s="151"/>
      <c r="AG203" s="151"/>
      <c r="AH203" s="210"/>
      <c r="AI203" s="370">
        <f t="shared" si="10"/>
        <v>0</v>
      </c>
      <c r="AJ203" s="194"/>
      <c r="AK203" s="83"/>
      <c r="AL203" s="83"/>
      <c r="AM203" s="153"/>
      <c r="AN203" s="208"/>
      <c r="AO203" s="208"/>
      <c r="AP203" s="68">
        <f t="shared" si="11"/>
        <v>0</v>
      </c>
      <c r="AQ203" s="16"/>
    </row>
    <row r="204" spans="1:43" s="107" customFormat="1" ht="14.25" hidden="1" customHeight="1">
      <c r="A204" s="130"/>
      <c r="B204" s="130"/>
      <c r="C204" s="154"/>
      <c r="D204" s="131"/>
      <c r="E204" s="180"/>
      <c r="F204" s="156"/>
      <c r="G204" s="151"/>
      <c r="H204" s="151"/>
      <c r="I204" s="198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98"/>
      <c r="U204" s="166"/>
      <c r="V204" s="151"/>
      <c r="W204" s="151"/>
      <c r="X204" s="151"/>
      <c r="Y204" s="151"/>
      <c r="Z204" s="151"/>
      <c r="AA204" s="151"/>
      <c r="AB204" s="198"/>
      <c r="AC204" s="151"/>
      <c r="AD204" s="151"/>
      <c r="AE204" s="198"/>
      <c r="AF204" s="151"/>
      <c r="AG204" s="151"/>
      <c r="AH204" s="210"/>
      <c r="AI204" s="370">
        <f t="shared" si="10"/>
        <v>0</v>
      </c>
      <c r="AJ204" s="194"/>
      <c r="AK204" s="83"/>
      <c r="AL204" s="83"/>
      <c r="AM204" s="153"/>
      <c r="AN204" s="208"/>
      <c r="AO204" s="208"/>
      <c r="AP204" s="68">
        <f t="shared" si="11"/>
        <v>0</v>
      </c>
      <c r="AQ204" s="16"/>
    </row>
    <row r="205" spans="1:43" s="107" customFormat="1" ht="14.25" hidden="1" customHeight="1">
      <c r="A205" s="130"/>
      <c r="B205" s="125"/>
      <c r="C205" s="327"/>
      <c r="D205" s="74"/>
      <c r="E205" s="180"/>
      <c r="F205" s="156"/>
      <c r="G205" s="151"/>
      <c r="H205" s="151"/>
      <c r="I205" s="198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98"/>
      <c r="U205" s="166"/>
      <c r="V205" s="151"/>
      <c r="W205" s="151"/>
      <c r="X205" s="151"/>
      <c r="Y205" s="151"/>
      <c r="Z205" s="151"/>
      <c r="AA205" s="151"/>
      <c r="AB205" s="198"/>
      <c r="AC205" s="151"/>
      <c r="AD205" s="151"/>
      <c r="AE205" s="198"/>
      <c r="AF205" s="151"/>
      <c r="AG205" s="151"/>
      <c r="AH205" s="210"/>
      <c r="AI205" s="370">
        <f t="shared" si="10"/>
        <v>0</v>
      </c>
      <c r="AJ205" s="194"/>
      <c r="AK205" s="83"/>
      <c r="AL205" s="83"/>
      <c r="AM205" s="153"/>
      <c r="AN205" s="208"/>
      <c r="AO205" s="208"/>
      <c r="AP205" s="68">
        <f t="shared" si="11"/>
        <v>0</v>
      </c>
      <c r="AQ205" s="16"/>
    </row>
    <row r="206" spans="1:43" s="107" customFormat="1" ht="14.25" hidden="1" customHeight="1">
      <c r="A206" s="81"/>
      <c r="B206" s="125"/>
      <c r="C206" s="327"/>
      <c r="D206" s="74"/>
      <c r="E206" s="180"/>
      <c r="F206" s="156"/>
      <c r="G206" s="151"/>
      <c r="H206" s="151"/>
      <c r="I206" s="198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98"/>
      <c r="U206" s="166"/>
      <c r="V206" s="151"/>
      <c r="W206" s="151"/>
      <c r="X206" s="151"/>
      <c r="Y206" s="151"/>
      <c r="Z206" s="151"/>
      <c r="AA206" s="151"/>
      <c r="AB206" s="198"/>
      <c r="AC206" s="151"/>
      <c r="AD206" s="151"/>
      <c r="AE206" s="198"/>
      <c r="AF206" s="151"/>
      <c r="AG206" s="151"/>
      <c r="AH206" s="210"/>
      <c r="AI206" s="370">
        <f t="shared" si="10"/>
        <v>0</v>
      </c>
      <c r="AJ206" s="194"/>
      <c r="AK206" s="83"/>
      <c r="AL206" s="83"/>
      <c r="AM206" s="153"/>
      <c r="AN206" s="208"/>
      <c r="AO206" s="208"/>
      <c r="AP206" s="68">
        <f t="shared" si="11"/>
        <v>0</v>
      </c>
      <c r="AQ206" s="16"/>
    </row>
    <row r="207" spans="1:43" s="107" customFormat="1" ht="14.25" hidden="1" customHeight="1">
      <c r="A207" s="81"/>
      <c r="B207" s="125"/>
      <c r="C207" s="327"/>
      <c r="D207" s="74"/>
      <c r="E207" s="180"/>
      <c r="F207" s="156"/>
      <c r="G207" s="151"/>
      <c r="H207" s="151"/>
      <c r="I207" s="198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98"/>
      <c r="U207" s="166"/>
      <c r="V207" s="151"/>
      <c r="W207" s="151"/>
      <c r="X207" s="151"/>
      <c r="Y207" s="151"/>
      <c r="Z207" s="151"/>
      <c r="AA207" s="151"/>
      <c r="AB207" s="198"/>
      <c r="AC207" s="151"/>
      <c r="AD207" s="151"/>
      <c r="AE207" s="198"/>
      <c r="AF207" s="151"/>
      <c r="AG207" s="151"/>
      <c r="AH207" s="210"/>
      <c r="AI207" s="370">
        <f t="shared" si="10"/>
        <v>0</v>
      </c>
      <c r="AJ207" s="194"/>
      <c r="AK207" s="83"/>
      <c r="AL207" s="83"/>
      <c r="AM207" s="153"/>
      <c r="AN207" s="208"/>
      <c r="AO207" s="208"/>
      <c r="AP207" s="68">
        <f t="shared" si="11"/>
        <v>0</v>
      </c>
      <c r="AQ207" s="16"/>
    </row>
    <row r="208" spans="1:43" s="107" customFormat="1" ht="14.25" hidden="1" customHeight="1">
      <c r="A208" s="81"/>
      <c r="B208" s="125"/>
      <c r="C208" s="327"/>
      <c r="D208" s="74"/>
      <c r="E208" s="180"/>
      <c r="F208" s="156"/>
      <c r="G208" s="151"/>
      <c r="H208" s="151"/>
      <c r="I208" s="198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98"/>
      <c r="U208" s="166"/>
      <c r="V208" s="151"/>
      <c r="W208" s="151"/>
      <c r="X208" s="151"/>
      <c r="Y208" s="151"/>
      <c r="Z208" s="151"/>
      <c r="AA208" s="151"/>
      <c r="AB208" s="198"/>
      <c r="AC208" s="151"/>
      <c r="AD208" s="151"/>
      <c r="AE208" s="198"/>
      <c r="AF208" s="151"/>
      <c r="AG208" s="151"/>
      <c r="AH208" s="210"/>
      <c r="AI208" s="370">
        <f t="shared" si="10"/>
        <v>0</v>
      </c>
      <c r="AJ208" s="194"/>
      <c r="AK208" s="83"/>
      <c r="AL208" s="83"/>
      <c r="AM208" s="153"/>
      <c r="AN208" s="208"/>
      <c r="AO208" s="208"/>
      <c r="AP208" s="68">
        <f t="shared" si="11"/>
        <v>0</v>
      </c>
      <c r="AQ208" s="16"/>
    </row>
    <row r="209" spans="1:43" s="107" customFormat="1" ht="14.25" hidden="1" customHeight="1">
      <c r="A209" s="81"/>
      <c r="B209" s="130"/>
      <c r="C209" s="154"/>
      <c r="D209" s="131"/>
      <c r="E209" s="180"/>
      <c r="F209" s="156"/>
      <c r="G209" s="151"/>
      <c r="H209" s="151"/>
      <c r="I209" s="198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98"/>
      <c r="U209" s="166"/>
      <c r="V209" s="151"/>
      <c r="W209" s="151"/>
      <c r="X209" s="151"/>
      <c r="Y209" s="151"/>
      <c r="Z209" s="151"/>
      <c r="AA209" s="151"/>
      <c r="AB209" s="198"/>
      <c r="AC209" s="151"/>
      <c r="AD209" s="151"/>
      <c r="AE209" s="198"/>
      <c r="AF209" s="151"/>
      <c r="AG209" s="151"/>
      <c r="AH209" s="210"/>
      <c r="AI209" s="370">
        <f t="shared" si="10"/>
        <v>0</v>
      </c>
      <c r="AJ209" s="194"/>
      <c r="AK209" s="83"/>
      <c r="AL209" s="83"/>
      <c r="AM209" s="153"/>
      <c r="AN209" s="208"/>
      <c r="AO209" s="208"/>
      <c r="AP209" s="68">
        <f t="shared" si="11"/>
        <v>0</v>
      </c>
      <c r="AQ209" s="16"/>
    </row>
    <row r="210" spans="1:43" s="107" customFormat="1" ht="14.25" hidden="1" customHeight="1">
      <c r="A210" s="81"/>
      <c r="B210" s="126"/>
      <c r="C210" s="316"/>
      <c r="D210" s="73"/>
      <c r="E210" s="180"/>
      <c r="F210" s="156"/>
      <c r="G210" s="151"/>
      <c r="H210" s="151"/>
      <c r="I210" s="198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98"/>
      <c r="U210" s="166"/>
      <c r="V210" s="151"/>
      <c r="W210" s="151"/>
      <c r="X210" s="151"/>
      <c r="Y210" s="151"/>
      <c r="Z210" s="151"/>
      <c r="AA210" s="151"/>
      <c r="AB210" s="198"/>
      <c r="AC210" s="151"/>
      <c r="AD210" s="151"/>
      <c r="AE210" s="198"/>
      <c r="AF210" s="151"/>
      <c r="AG210" s="151"/>
      <c r="AH210" s="210"/>
      <c r="AI210" s="370">
        <f t="shared" si="10"/>
        <v>0</v>
      </c>
      <c r="AJ210" s="194"/>
      <c r="AK210" s="83"/>
      <c r="AL210" s="83"/>
      <c r="AM210" s="153"/>
      <c r="AN210" s="208"/>
      <c r="AO210" s="208"/>
      <c r="AP210" s="68">
        <f t="shared" si="11"/>
        <v>0</v>
      </c>
      <c r="AQ210" s="16"/>
    </row>
    <row r="211" spans="1:43" s="107" customFormat="1" ht="14.25" hidden="1" customHeight="1">
      <c r="A211" s="81"/>
      <c r="B211" s="126"/>
      <c r="C211" s="316"/>
      <c r="D211" s="73"/>
      <c r="E211" s="180"/>
      <c r="F211" s="156"/>
      <c r="G211" s="151"/>
      <c r="H211" s="151"/>
      <c r="I211" s="198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98"/>
      <c r="U211" s="166"/>
      <c r="V211" s="151"/>
      <c r="W211" s="151"/>
      <c r="X211" s="151"/>
      <c r="Y211" s="151"/>
      <c r="Z211" s="151"/>
      <c r="AA211" s="151"/>
      <c r="AB211" s="198"/>
      <c r="AC211" s="151"/>
      <c r="AD211" s="151"/>
      <c r="AE211" s="198"/>
      <c r="AF211" s="151"/>
      <c r="AG211" s="151"/>
      <c r="AH211" s="210"/>
      <c r="AI211" s="370">
        <f t="shared" si="10"/>
        <v>0</v>
      </c>
      <c r="AJ211" s="194"/>
      <c r="AK211" s="83"/>
      <c r="AL211" s="83"/>
      <c r="AM211" s="153"/>
      <c r="AN211" s="208"/>
      <c r="AO211" s="208"/>
      <c r="AP211" s="68">
        <f t="shared" si="11"/>
        <v>0</v>
      </c>
      <c r="AQ211" s="16"/>
    </row>
    <row r="212" spans="1:43" s="107" customFormat="1" ht="14.25" hidden="1" customHeight="1">
      <c r="A212" s="81"/>
      <c r="B212" s="126"/>
      <c r="C212" s="316"/>
      <c r="D212" s="73"/>
      <c r="E212" s="180"/>
      <c r="F212" s="156"/>
      <c r="G212" s="151"/>
      <c r="H212" s="151"/>
      <c r="I212" s="198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98"/>
      <c r="U212" s="166"/>
      <c r="V212" s="151"/>
      <c r="W212" s="151"/>
      <c r="X212" s="151"/>
      <c r="Y212" s="151"/>
      <c r="Z212" s="151"/>
      <c r="AA212" s="151"/>
      <c r="AB212" s="198"/>
      <c r="AC212" s="151"/>
      <c r="AD212" s="151"/>
      <c r="AE212" s="198"/>
      <c r="AF212" s="151"/>
      <c r="AG212" s="151"/>
      <c r="AH212" s="210"/>
      <c r="AI212" s="370">
        <f t="shared" si="10"/>
        <v>0</v>
      </c>
      <c r="AJ212" s="194"/>
      <c r="AK212" s="83"/>
      <c r="AL212" s="83"/>
      <c r="AM212" s="153"/>
      <c r="AN212" s="208"/>
      <c r="AO212" s="208"/>
      <c r="AP212" s="68">
        <f t="shared" si="11"/>
        <v>0</v>
      </c>
      <c r="AQ212" s="16"/>
    </row>
    <row r="213" spans="1:43" s="107" customFormat="1" ht="14.25" hidden="1" customHeight="1">
      <c r="A213" s="81"/>
      <c r="B213" s="81"/>
      <c r="C213" s="154"/>
      <c r="D213" s="131"/>
      <c r="E213" s="180"/>
      <c r="F213" s="156"/>
      <c r="G213" s="151"/>
      <c r="H213" s="151"/>
      <c r="I213" s="198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98"/>
      <c r="U213" s="166"/>
      <c r="V213" s="151"/>
      <c r="W213" s="151"/>
      <c r="X213" s="151"/>
      <c r="Y213" s="151"/>
      <c r="Z213" s="151"/>
      <c r="AA213" s="151"/>
      <c r="AB213" s="198"/>
      <c r="AC213" s="151"/>
      <c r="AD213" s="151"/>
      <c r="AE213" s="198"/>
      <c r="AF213" s="151"/>
      <c r="AG213" s="151"/>
      <c r="AH213" s="210"/>
      <c r="AI213" s="370">
        <f t="shared" si="10"/>
        <v>0</v>
      </c>
      <c r="AJ213" s="194"/>
      <c r="AK213" s="83"/>
      <c r="AL213" s="83"/>
      <c r="AM213" s="153"/>
      <c r="AN213" s="208"/>
      <c r="AO213" s="208"/>
      <c r="AP213" s="68">
        <f t="shared" si="11"/>
        <v>0</v>
      </c>
      <c r="AQ213" s="16"/>
    </row>
    <row r="214" spans="1:43" s="107" customFormat="1" ht="14.25" hidden="1" customHeight="1">
      <c r="A214" s="81"/>
      <c r="B214" s="81"/>
      <c r="C214" s="154"/>
      <c r="D214" s="131"/>
      <c r="E214" s="180"/>
      <c r="F214" s="156"/>
      <c r="G214" s="151"/>
      <c r="H214" s="151"/>
      <c r="I214" s="198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98"/>
      <c r="U214" s="166"/>
      <c r="V214" s="151"/>
      <c r="W214" s="151"/>
      <c r="X214" s="151"/>
      <c r="Y214" s="151"/>
      <c r="Z214" s="151"/>
      <c r="AA214" s="151"/>
      <c r="AB214" s="198"/>
      <c r="AC214" s="151"/>
      <c r="AD214" s="151"/>
      <c r="AE214" s="198"/>
      <c r="AF214" s="151"/>
      <c r="AG214" s="151"/>
      <c r="AH214" s="210"/>
      <c r="AI214" s="370">
        <f t="shared" si="10"/>
        <v>0</v>
      </c>
      <c r="AJ214" s="194"/>
      <c r="AK214" s="83"/>
      <c r="AL214" s="83"/>
      <c r="AM214" s="153"/>
      <c r="AN214" s="208"/>
      <c r="AO214" s="208"/>
      <c r="AP214" s="68">
        <f t="shared" si="11"/>
        <v>0</v>
      </c>
      <c r="AQ214" s="16"/>
    </row>
    <row r="215" spans="1:43" s="107" customFormat="1" ht="14.25" hidden="1" customHeight="1">
      <c r="A215" s="81"/>
      <c r="B215" s="81"/>
      <c r="C215" s="154"/>
      <c r="D215" s="131"/>
      <c r="E215" s="180"/>
      <c r="F215" s="156"/>
      <c r="G215" s="151"/>
      <c r="H215" s="151"/>
      <c r="I215" s="198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98"/>
      <c r="U215" s="166"/>
      <c r="V215" s="151"/>
      <c r="W215" s="151"/>
      <c r="X215" s="151"/>
      <c r="Y215" s="151"/>
      <c r="Z215" s="151"/>
      <c r="AA215" s="151"/>
      <c r="AB215" s="198"/>
      <c r="AC215" s="151"/>
      <c r="AD215" s="151"/>
      <c r="AE215" s="198"/>
      <c r="AF215" s="151"/>
      <c r="AG215" s="151"/>
      <c r="AH215" s="210"/>
      <c r="AI215" s="370">
        <f t="shared" si="10"/>
        <v>0</v>
      </c>
      <c r="AJ215" s="194"/>
      <c r="AK215" s="83"/>
      <c r="AL215" s="83"/>
      <c r="AM215" s="153"/>
      <c r="AN215" s="208"/>
      <c r="AO215" s="208"/>
      <c r="AP215" s="68">
        <f t="shared" si="11"/>
        <v>0</v>
      </c>
      <c r="AQ215" s="16"/>
    </row>
    <row r="216" spans="1:43" s="107" customFormat="1" ht="14.25" hidden="1" customHeight="1">
      <c r="A216" s="81"/>
      <c r="B216" s="81"/>
      <c r="C216" s="154"/>
      <c r="D216" s="131"/>
      <c r="E216" s="180"/>
      <c r="F216" s="156"/>
      <c r="G216" s="151"/>
      <c r="H216" s="151"/>
      <c r="I216" s="198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98"/>
      <c r="U216" s="166"/>
      <c r="V216" s="151"/>
      <c r="W216" s="151"/>
      <c r="X216" s="151"/>
      <c r="Y216" s="151"/>
      <c r="Z216" s="151"/>
      <c r="AA216" s="151"/>
      <c r="AB216" s="198"/>
      <c r="AC216" s="151"/>
      <c r="AD216" s="151"/>
      <c r="AE216" s="198"/>
      <c r="AF216" s="151"/>
      <c r="AG216" s="151"/>
      <c r="AH216" s="210"/>
      <c r="AI216" s="370">
        <f t="shared" si="10"/>
        <v>0</v>
      </c>
      <c r="AJ216" s="194"/>
      <c r="AK216" s="83"/>
      <c r="AL216" s="83"/>
      <c r="AM216" s="153"/>
      <c r="AN216" s="208"/>
      <c r="AO216" s="208"/>
      <c r="AP216" s="68">
        <f t="shared" si="11"/>
        <v>0</v>
      </c>
      <c r="AQ216" s="16"/>
    </row>
    <row r="217" spans="1:43" s="107" customFormat="1" ht="14.25" hidden="1" customHeight="1">
      <c r="A217" s="81"/>
      <c r="B217" s="81"/>
      <c r="C217" s="154"/>
      <c r="D217" s="131"/>
      <c r="E217" s="180"/>
      <c r="F217" s="156"/>
      <c r="G217" s="151"/>
      <c r="H217" s="151"/>
      <c r="I217" s="198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98"/>
      <c r="U217" s="166"/>
      <c r="V217" s="151"/>
      <c r="W217" s="151"/>
      <c r="X217" s="151"/>
      <c r="Y217" s="151"/>
      <c r="Z217" s="151"/>
      <c r="AA217" s="151"/>
      <c r="AB217" s="198"/>
      <c r="AC217" s="151"/>
      <c r="AD217" s="151"/>
      <c r="AE217" s="198"/>
      <c r="AF217" s="151"/>
      <c r="AG217" s="151"/>
      <c r="AH217" s="210"/>
      <c r="AI217" s="370">
        <f t="shared" si="10"/>
        <v>0</v>
      </c>
      <c r="AJ217" s="194"/>
      <c r="AK217" s="83"/>
      <c r="AL217" s="83"/>
      <c r="AM217" s="153"/>
      <c r="AN217" s="208"/>
      <c r="AO217" s="208"/>
      <c r="AP217" s="68">
        <f t="shared" si="11"/>
        <v>0</v>
      </c>
      <c r="AQ217" s="16"/>
    </row>
    <row r="218" spans="1:43" s="107" customFormat="1" ht="14.25" hidden="1" customHeight="1">
      <c r="A218" s="81"/>
      <c r="B218" s="81"/>
      <c r="C218" s="154"/>
      <c r="D218" s="131"/>
      <c r="E218" s="180"/>
      <c r="F218" s="156"/>
      <c r="G218" s="151"/>
      <c r="H218" s="151"/>
      <c r="I218" s="198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98"/>
      <c r="U218" s="166"/>
      <c r="V218" s="151"/>
      <c r="W218" s="151"/>
      <c r="X218" s="151"/>
      <c r="Y218" s="151"/>
      <c r="Z218" s="151"/>
      <c r="AA218" s="151"/>
      <c r="AB218" s="198"/>
      <c r="AC218" s="151"/>
      <c r="AD218" s="151"/>
      <c r="AE218" s="198"/>
      <c r="AF218" s="151"/>
      <c r="AG218" s="151"/>
      <c r="AH218" s="210"/>
      <c r="AI218" s="370">
        <f t="shared" si="10"/>
        <v>0</v>
      </c>
      <c r="AJ218" s="194"/>
      <c r="AK218" s="83"/>
      <c r="AL218" s="83"/>
      <c r="AM218" s="153"/>
      <c r="AN218" s="208"/>
      <c r="AO218" s="208"/>
      <c r="AP218" s="68">
        <f t="shared" si="11"/>
        <v>0</v>
      </c>
      <c r="AQ218" s="16"/>
    </row>
    <row r="219" spans="1:43" s="107" customFormat="1" ht="14.25" hidden="1" customHeight="1">
      <c r="A219" s="81"/>
      <c r="B219" s="81"/>
      <c r="C219" s="154"/>
      <c r="D219" s="131"/>
      <c r="E219" s="180"/>
      <c r="F219" s="156"/>
      <c r="G219" s="151"/>
      <c r="H219" s="151"/>
      <c r="I219" s="198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98"/>
      <c r="U219" s="166"/>
      <c r="V219" s="151"/>
      <c r="W219" s="151"/>
      <c r="X219" s="151"/>
      <c r="Y219" s="151"/>
      <c r="Z219" s="151"/>
      <c r="AA219" s="151"/>
      <c r="AB219" s="198"/>
      <c r="AC219" s="151"/>
      <c r="AD219" s="151"/>
      <c r="AE219" s="198"/>
      <c r="AF219" s="151"/>
      <c r="AG219" s="151"/>
      <c r="AH219" s="210"/>
      <c r="AI219" s="370">
        <f t="shared" si="10"/>
        <v>0</v>
      </c>
      <c r="AJ219" s="194"/>
      <c r="AK219" s="83"/>
      <c r="AL219" s="83"/>
      <c r="AM219" s="153"/>
      <c r="AN219" s="208"/>
      <c r="AO219" s="208"/>
      <c r="AP219" s="68">
        <f t="shared" si="11"/>
        <v>0</v>
      </c>
      <c r="AQ219" s="16"/>
    </row>
    <row r="220" spans="1:43" s="107" customFormat="1" ht="14.25" hidden="1" customHeight="1">
      <c r="A220" s="81"/>
      <c r="B220" s="81"/>
      <c r="C220" s="153"/>
      <c r="D220" s="83"/>
      <c r="E220" s="180"/>
      <c r="F220" s="156"/>
      <c r="G220" s="151"/>
      <c r="H220" s="151"/>
      <c r="I220" s="198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98"/>
      <c r="U220" s="166"/>
      <c r="V220" s="151"/>
      <c r="W220" s="151"/>
      <c r="X220" s="151"/>
      <c r="Y220" s="151"/>
      <c r="Z220" s="151"/>
      <c r="AA220" s="151"/>
      <c r="AB220" s="198"/>
      <c r="AC220" s="151"/>
      <c r="AD220" s="151"/>
      <c r="AE220" s="198"/>
      <c r="AF220" s="151"/>
      <c r="AG220" s="151"/>
      <c r="AH220" s="210"/>
      <c r="AI220" s="370">
        <f t="shared" si="10"/>
        <v>0</v>
      </c>
      <c r="AJ220" s="194"/>
      <c r="AK220" s="83"/>
      <c r="AL220" s="83"/>
      <c r="AM220" s="153"/>
      <c r="AN220" s="208"/>
      <c r="AO220" s="208"/>
      <c r="AP220" s="68">
        <f t="shared" si="11"/>
        <v>0</v>
      </c>
      <c r="AQ220" s="16"/>
    </row>
    <row r="221" spans="1:43" s="107" customFormat="1" ht="14.25" hidden="1" customHeight="1">
      <c r="A221" s="81"/>
      <c r="B221" s="81"/>
      <c r="C221" s="153"/>
      <c r="D221" s="83"/>
      <c r="E221" s="180"/>
      <c r="F221" s="156"/>
      <c r="G221" s="151"/>
      <c r="H221" s="151"/>
      <c r="I221" s="198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98"/>
      <c r="U221" s="166"/>
      <c r="V221" s="151"/>
      <c r="W221" s="151"/>
      <c r="X221" s="151"/>
      <c r="Y221" s="151"/>
      <c r="Z221" s="151"/>
      <c r="AA221" s="151"/>
      <c r="AB221" s="198"/>
      <c r="AC221" s="151"/>
      <c r="AD221" s="151"/>
      <c r="AE221" s="198"/>
      <c r="AF221" s="151"/>
      <c r="AG221" s="151"/>
      <c r="AH221" s="210"/>
      <c r="AI221" s="370">
        <f t="shared" si="10"/>
        <v>0</v>
      </c>
      <c r="AJ221" s="194"/>
      <c r="AK221" s="83"/>
      <c r="AL221" s="83"/>
      <c r="AM221" s="153"/>
      <c r="AN221" s="208"/>
      <c r="AO221" s="208"/>
      <c r="AP221" s="68">
        <f t="shared" si="11"/>
        <v>0</v>
      </c>
      <c r="AQ221" s="16"/>
    </row>
    <row r="222" spans="1:43" s="107" customFormat="1" ht="14.25" hidden="1" customHeight="1">
      <c r="A222" s="81"/>
      <c r="B222" s="81"/>
      <c r="C222" s="153"/>
      <c r="D222" s="83"/>
      <c r="E222" s="180"/>
      <c r="F222" s="156"/>
      <c r="G222" s="151"/>
      <c r="H222" s="151"/>
      <c r="I222" s="198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98"/>
      <c r="U222" s="166"/>
      <c r="V222" s="151"/>
      <c r="W222" s="151"/>
      <c r="X222" s="151"/>
      <c r="Y222" s="151"/>
      <c r="Z222" s="151"/>
      <c r="AA222" s="151"/>
      <c r="AB222" s="198"/>
      <c r="AC222" s="151"/>
      <c r="AD222" s="151"/>
      <c r="AE222" s="198"/>
      <c r="AF222" s="151"/>
      <c r="AG222" s="151"/>
      <c r="AH222" s="210"/>
      <c r="AI222" s="370">
        <f t="shared" si="10"/>
        <v>0</v>
      </c>
      <c r="AJ222" s="194"/>
      <c r="AK222" s="83"/>
      <c r="AL222" s="83"/>
      <c r="AM222" s="153"/>
      <c r="AN222" s="208"/>
      <c r="AO222" s="208"/>
      <c r="AP222" s="68">
        <f t="shared" si="11"/>
        <v>0</v>
      </c>
      <c r="AQ222" s="16"/>
    </row>
    <row r="223" spans="1:43" s="107" customFormat="1" ht="14.25" hidden="1" customHeight="1">
      <c r="A223" s="81"/>
      <c r="B223" s="81"/>
      <c r="C223" s="153"/>
      <c r="D223" s="83"/>
      <c r="E223" s="180"/>
      <c r="F223" s="156"/>
      <c r="G223" s="151"/>
      <c r="H223" s="151"/>
      <c r="I223" s="198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98"/>
      <c r="U223" s="166"/>
      <c r="V223" s="151"/>
      <c r="W223" s="151"/>
      <c r="X223" s="151"/>
      <c r="Y223" s="151"/>
      <c r="Z223" s="151"/>
      <c r="AA223" s="151"/>
      <c r="AB223" s="198"/>
      <c r="AC223" s="151"/>
      <c r="AD223" s="151"/>
      <c r="AE223" s="198"/>
      <c r="AF223" s="151"/>
      <c r="AG223" s="151"/>
      <c r="AH223" s="210"/>
      <c r="AI223" s="370">
        <f t="shared" si="10"/>
        <v>0</v>
      </c>
      <c r="AJ223" s="194"/>
      <c r="AK223" s="83"/>
      <c r="AL223" s="83"/>
      <c r="AM223" s="153"/>
      <c r="AN223" s="208"/>
      <c r="AO223" s="208"/>
      <c r="AP223" s="68">
        <f t="shared" si="11"/>
        <v>0</v>
      </c>
      <c r="AQ223" s="16"/>
    </row>
    <row r="224" spans="1:43" s="107" customFormat="1" ht="14.25" hidden="1" customHeight="1">
      <c r="A224" s="81"/>
      <c r="B224" s="81"/>
      <c r="C224" s="153"/>
      <c r="D224" s="83"/>
      <c r="E224" s="180"/>
      <c r="F224" s="156"/>
      <c r="G224" s="151"/>
      <c r="H224" s="151"/>
      <c r="I224" s="198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98"/>
      <c r="U224" s="166"/>
      <c r="V224" s="151"/>
      <c r="W224" s="151"/>
      <c r="X224" s="151"/>
      <c r="Y224" s="151"/>
      <c r="Z224" s="151"/>
      <c r="AA224" s="151"/>
      <c r="AB224" s="198"/>
      <c r="AC224" s="151"/>
      <c r="AD224" s="151"/>
      <c r="AE224" s="198"/>
      <c r="AF224" s="151"/>
      <c r="AG224" s="151"/>
      <c r="AH224" s="210"/>
      <c r="AI224" s="370">
        <f t="shared" si="10"/>
        <v>0</v>
      </c>
      <c r="AJ224" s="194"/>
      <c r="AK224" s="83"/>
      <c r="AL224" s="83"/>
      <c r="AM224" s="153"/>
      <c r="AN224" s="208"/>
      <c r="AO224" s="208"/>
      <c r="AP224" s="68">
        <f t="shared" si="11"/>
        <v>0</v>
      </c>
      <c r="AQ224" s="16"/>
    </row>
    <row r="225" spans="1:43" s="107" customFormat="1" ht="14.25" hidden="1" customHeight="1">
      <c r="A225" s="81"/>
      <c r="B225" s="81"/>
      <c r="C225" s="153"/>
      <c r="D225" s="83"/>
      <c r="E225" s="180"/>
      <c r="F225" s="156"/>
      <c r="G225" s="151"/>
      <c r="H225" s="151"/>
      <c r="I225" s="198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98"/>
      <c r="U225" s="166"/>
      <c r="V225" s="151"/>
      <c r="W225" s="151"/>
      <c r="X225" s="151"/>
      <c r="Y225" s="151"/>
      <c r="Z225" s="151"/>
      <c r="AA225" s="151"/>
      <c r="AB225" s="198"/>
      <c r="AC225" s="151"/>
      <c r="AD225" s="151"/>
      <c r="AE225" s="198"/>
      <c r="AF225" s="151"/>
      <c r="AG225" s="151"/>
      <c r="AH225" s="210"/>
      <c r="AI225" s="370">
        <f t="shared" si="10"/>
        <v>0</v>
      </c>
      <c r="AJ225" s="194"/>
      <c r="AK225" s="83"/>
      <c r="AL225" s="83"/>
      <c r="AM225" s="153"/>
      <c r="AN225" s="208"/>
      <c r="AO225" s="208"/>
      <c r="AP225" s="68">
        <f t="shared" si="11"/>
        <v>0</v>
      </c>
      <c r="AQ225" s="16"/>
    </row>
    <row r="226" spans="1:43" s="107" customFormat="1" ht="14.25" hidden="1" customHeight="1">
      <c r="A226" s="81"/>
      <c r="B226" s="81"/>
      <c r="C226" s="153"/>
      <c r="D226" s="83"/>
      <c r="E226" s="180"/>
      <c r="F226" s="156"/>
      <c r="G226" s="151"/>
      <c r="H226" s="151"/>
      <c r="I226" s="198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98"/>
      <c r="U226" s="166"/>
      <c r="V226" s="151"/>
      <c r="W226" s="151"/>
      <c r="X226" s="151"/>
      <c r="Y226" s="151"/>
      <c r="Z226" s="151"/>
      <c r="AA226" s="151"/>
      <c r="AB226" s="198"/>
      <c r="AC226" s="151"/>
      <c r="AD226" s="151"/>
      <c r="AE226" s="198"/>
      <c r="AF226" s="151"/>
      <c r="AG226" s="151"/>
      <c r="AH226" s="210"/>
      <c r="AI226" s="370">
        <f t="shared" si="10"/>
        <v>0</v>
      </c>
      <c r="AJ226" s="194"/>
      <c r="AK226" s="83"/>
      <c r="AL226" s="83"/>
      <c r="AM226" s="153"/>
      <c r="AN226" s="208"/>
      <c r="AO226" s="208"/>
      <c r="AP226" s="68">
        <f t="shared" si="11"/>
        <v>0</v>
      </c>
      <c r="AQ226" s="16"/>
    </row>
    <row r="227" spans="1:43" s="107" customFormat="1" ht="14.25" hidden="1" customHeight="1">
      <c r="A227" s="81"/>
      <c r="B227" s="81"/>
      <c r="C227" s="153"/>
      <c r="D227" s="83"/>
      <c r="E227" s="180"/>
      <c r="F227" s="156"/>
      <c r="G227" s="151"/>
      <c r="H227" s="151"/>
      <c r="I227" s="198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98"/>
      <c r="U227" s="166"/>
      <c r="V227" s="151"/>
      <c r="W227" s="151"/>
      <c r="X227" s="151"/>
      <c r="Y227" s="151"/>
      <c r="Z227" s="151"/>
      <c r="AA227" s="151"/>
      <c r="AB227" s="198"/>
      <c r="AC227" s="151"/>
      <c r="AD227" s="151"/>
      <c r="AE227" s="198"/>
      <c r="AF227" s="151"/>
      <c r="AG227" s="151"/>
      <c r="AH227" s="210"/>
      <c r="AI227" s="370">
        <f t="shared" si="10"/>
        <v>0</v>
      </c>
      <c r="AJ227" s="194"/>
      <c r="AK227" s="83"/>
      <c r="AL227" s="83"/>
      <c r="AM227" s="153"/>
      <c r="AN227" s="208"/>
      <c r="AO227" s="208"/>
      <c r="AP227" s="68">
        <f t="shared" si="11"/>
        <v>0</v>
      </c>
      <c r="AQ227" s="16"/>
    </row>
    <row r="228" spans="1:43" s="107" customFormat="1" ht="14.25" hidden="1" customHeight="1">
      <c r="A228" s="81"/>
      <c r="B228" s="81"/>
      <c r="C228" s="153"/>
      <c r="D228" s="83"/>
      <c r="E228" s="180"/>
      <c r="F228" s="156"/>
      <c r="G228" s="151"/>
      <c r="H228" s="151"/>
      <c r="I228" s="198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98"/>
      <c r="U228" s="166"/>
      <c r="V228" s="151"/>
      <c r="W228" s="151"/>
      <c r="X228" s="151"/>
      <c r="Y228" s="151"/>
      <c r="Z228" s="151"/>
      <c r="AA228" s="151"/>
      <c r="AB228" s="198"/>
      <c r="AC228" s="151"/>
      <c r="AD228" s="151"/>
      <c r="AE228" s="198"/>
      <c r="AF228" s="151"/>
      <c r="AG228" s="151"/>
      <c r="AH228" s="210"/>
      <c r="AI228" s="370">
        <f t="shared" si="10"/>
        <v>0</v>
      </c>
      <c r="AJ228" s="194"/>
      <c r="AK228" s="83"/>
      <c r="AL228" s="83"/>
      <c r="AM228" s="153"/>
      <c r="AN228" s="208"/>
      <c r="AO228" s="208"/>
      <c r="AP228" s="68">
        <f t="shared" si="11"/>
        <v>0</v>
      </c>
      <c r="AQ228" s="16"/>
    </row>
    <row r="229" spans="1:43" s="107" customFormat="1" ht="14.25" hidden="1" customHeight="1">
      <c r="A229" s="81"/>
      <c r="B229" s="81"/>
      <c r="C229" s="153"/>
      <c r="D229" s="83"/>
      <c r="E229" s="180"/>
      <c r="F229" s="156"/>
      <c r="G229" s="151"/>
      <c r="H229" s="151"/>
      <c r="I229" s="198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98"/>
      <c r="U229" s="166"/>
      <c r="V229" s="151"/>
      <c r="W229" s="151"/>
      <c r="X229" s="151"/>
      <c r="Y229" s="151"/>
      <c r="Z229" s="151"/>
      <c r="AA229" s="151"/>
      <c r="AB229" s="198"/>
      <c r="AC229" s="151"/>
      <c r="AD229" s="151"/>
      <c r="AE229" s="198"/>
      <c r="AF229" s="151"/>
      <c r="AG229" s="151"/>
      <c r="AH229" s="210"/>
      <c r="AI229" s="370">
        <f t="shared" si="10"/>
        <v>0</v>
      </c>
      <c r="AJ229" s="194"/>
      <c r="AK229" s="83"/>
      <c r="AL229" s="83"/>
      <c r="AM229" s="153"/>
      <c r="AN229" s="208"/>
      <c r="AO229" s="208"/>
      <c r="AP229" s="68">
        <f t="shared" si="11"/>
        <v>0</v>
      </c>
      <c r="AQ229" s="16"/>
    </row>
    <row r="230" spans="1:43" s="107" customFormat="1" ht="14.25" hidden="1" customHeight="1">
      <c r="A230" s="81"/>
      <c r="B230" s="81"/>
      <c r="C230" s="153"/>
      <c r="D230" s="83"/>
      <c r="E230" s="180"/>
      <c r="F230" s="156"/>
      <c r="G230" s="151"/>
      <c r="H230" s="151"/>
      <c r="I230" s="198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98"/>
      <c r="U230" s="166"/>
      <c r="V230" s="151"/>
      <c r="W230" s="151"/>
      <c r="X230" s="151"/>
      <c r="Y230" s="151"/>
      <c r="Z230" s="151"/>
      <c r="AA230" s="151"/>
      <c r="AB230" s="198"/>
      <c r="AC230" s="151"/>
      <c r="AD230" s="151"/>
      <c r="AE230" s="198"/>
      <c r="AF230" s="151"/>
      <c r="AG230" s="151"/>
      <c r="AH230" s="210"/>
      <c r="AI230" s="370">
        <f t="shared" si="10"/>
        <v>0</v>
      </c>
      <c r="AJ230" s="194"/>
      <c r="AK230" s="83"/>
      <c r="AL230" s="83"/>
      <c r="AM230" s="153"/>
      <c r="AN230" s="208"/>
      <c r="AO230" s="208"/>
      <c r="AP230" s="68">
        <f t="shared" si="11"/>
        <v>0</v>
      </c>
      <c r="AQ230" s="16"/>
    </row>
    <row r="231" spans="1:43" s="107" customFormat="1" ht="14.25" hidden="1" customHeight="1">
      <c r="A231" s="81"/>
      <c r="B231" s="81"/>
      <c r="C231" s="153"/>
      <c r="D231" s="83"/>
      <c r="E231" s="180"/>
      <c r="F231" s="156"/>
      <c r="G231" s="151"/>
      <c r="H231" s="151"/>
      <c r="I231" s="198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98"/>
      <c r="U231" s="166"/>
      <c r="V231" s="151"/>
      <c r="W231" s="151"/>
      <c r="X231" s="151"/>
      <c r="Y231" s="151"/>
      <c r="Z231" s="151"/>
      <c r="AA231" s="151"/>
      <c r="AB231" s="198"/>
      <c r="AC231" s="151"/>
      <c r="AD231" s="151"/>
      <c r="AE231" s="198"/>
      <c r="AF231" s="151"/>
      <c r="AG231" s="151"/>
      <c r="AH231" s="210"/>
      <c r="AI231" s="370">
        <f t="shared" si="10"/>
        <v>0</v>
      </c>
      <c r="AJ231" s="194"/>
      <c r="AK231" s="83"/>
      <c r="AL231" s="83"/>
      <c r="AM231" s="153"/>
      <c r="AN231" s="208"/>
      <c r="AO231" s="208"/>
      <c r="AP231" s="68">
        <f t="shared" si="11"/>
        <v>0</v>
      </c>
      <c r="AQ231" s="16"/>
    </row>
    <row r="232" spans="1:43" s="107" customFormat="1" ht="14.25" hidden="1" customHeight="1">
      <c r="A232" s="81"/>
      <c r="B232" s="81"/>
      <c r="C232" s="153"/>
      <c r="D232" s="83"/>
      <c r="E232" s="180"/>
      <c r="F232" s="156"/>
      <c r="G232" s="151"/>
      <c r="H232" s="151"/>
      <c r="I232" s="198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98"/>
      <c r="U232" s="166"/>
      <c r="V232" s="151"/>
      <c r="W232" s="151"/>
      <c r="X232" s="151"/>
      <c r="Y232" s="151"/>
      <c r="Z232" s="151"/>
      <c r="AA232" s="151"/>
      <c r="AB232" s="198"/>
      <c r="AC232" s="151"/>
      <c r="AD232" s="151"/>
      <c r="AE232" s="198"/>
      <c r="AF232" s="151"/>
      <c r="AG232" s="151"/>
      <c r="AH232" s="210"/>
      <c r="AI232" s="370">
        <f t="shared" si="10"/>
        <v>0</v>
      </c>
      <c r="AJ232" s="194"/>
      <c r="AK232" s="83"/>
      <c r="AL232" s="83"/>
      <c r="AM232" s="153"/>
      <c r="AN232" s="208"/>
      <c r="AO232" s="208"/>
      <c r="AP232" s="68">
        <f t="shared" si="11"/>
        <v>0</v>
      </c>
      <c r="AQ232" s="16"/>
    </row>
    <row r="233" spans="1:43" s="107" customFormat="1" ht="14.25" hidden="1" customHeight="1">
      <c r="A233" s="81"/>
      <c r="B233" s="81"/>
      <c r="C233" s="153"/>
      <c r="D233" s="83"/>
      <c r="E233" s="180"/>
      <c r="F233" s="156"/>
      <c r="G233" s="151"/>
      <c r="H233" s="151"/>
      <c r="I233" s="198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98"/>
      <c r="U233" s="166"/>
      <c r="V233" s="151"/>
      <c r="W233" s="151"/>
      <c r="X233" s="151"/>
      <c r="Y233" s="151"/>
      <c r="Z233" s="151"/>
      <c r="AA233" s="151"/>
      <c r="AB233" s="198"/>
      <c r="AC233" s="151"/>
      <c r="AD233" s="151"/>
      <c r="AE233" s="198"/>
      <c r="AF233" s="151"/>
      <c r="AG233" s="151"/>
      <c r="AH233" s="210"/>
      <c r="AI233" s="370">
        <f t="shared" si="10"/>
        <v>0</v>
      </c>
      <c r="AJ233" s="194"/>
      <c r="AK233" s="83"/>
      <c r="AL233" s="83"/>
      <c r="AM233" s="153"/>
      <c r="AN233" s="208"/>
      <c r="AO233" s="208"/>
      <c r="AP233" s="68">
        <f t="shared" si="11"/>
        <v>0</v>
      </c>
      <c r="AQ233" s="16"/>
    </row>
    <row r="234" spans="1:43" s="107" customFormat="1" ht="14.25" hidden="1" customHeight="1">
      <c r="A234" s="81"/>
      <c r="B234" s="81"/>
      <c r="C234" s="154"/>
      <c r="D234" s="131"/>
      <c r="E234" s="180"/>
      <c r="F234" s="156"/>
      <c r="G234" s="151"/>
      <c r="H234" s="151"/>
      <c r="I234" s="198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98"/>
      <c r="U234" s="166"/>
      <c r="V234" s="151"/>
      <c r="W234" s="151"/>
      <c r="X234" s="151"/>
      <c r="Y234" s="151"/>
      <c r="Z234" s="151"/>
      <c r="AA234" s="151"/>
      <c r="AB234" s="198"/>
      <c r="AC234" s="151"/>
      <c r="AD234" s="151"/>
      <c r="AE234" s="198"/>
      <c r="AF234" s="151"/>
      <c r="AG234" s="151"/>
      <c r="AH234" s="210"/>
      <c r="AI234" s="370">
        <f t="shared" si="10"/>
        <v>0</v>
      </c>
      <c r="AJ234" s="194"/>
      <c r="AK234" s="83"/>
      <c r="AL234" s="83"/>
      <c r="AM234" s="153"/>
      <c r="AN234" s="208"/>
      <c r="AO234" s="208"/>
      <c r="AP234" s="68">
        <f t="shared" si="11"/>
        <v>0</v>
      </c>
      <c r="AQ234" s="16"/>
    </row>
    <row r="235" spans="1:43" s="107" customFormat="1" ht="14.25" hidden="1" customHeight="1">
      <c r="A235" s="81"/>
      <c r="B235" s="164"/>
      <c r="C235" s="153"/>
      <c r="D235" s="83"/>
      <c r="E235" s="180"/>
      <c r="F235" s="156"/>
      <c r="G235" s="151"/>
      <c r="H235" s="151"/>
      <c r="I235" s="198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98"/>
      <c r="U235" s="166"/>
      <c r="V235" s="151"/>
      <c r="W235" s="151"/>
      <c r="X235" s="151"/>
      <c r="Y235" s="151"/>
      <c r="Z235" s="151"/>
      <c r="AA235" s="151"/>
      <c r="AB235" s="198"/>
      <c r="AC235" s="151"/>
      <c r="AD235" s="151"/>
      <c r="AE235" s="198"/>
      <c r="AF235" s="151"/>
      <c r="AG235" s="151"/>
      <c r="AH235" s="210"/>
      <c r="AI235" s="370">
        <f t="shared" si="10"/>
        <v>0</v>
      </c>
      <c r="AJ235" s="194"/>
      <c r="AK235" s="83"/>
      <c r="AL235" s="83"/>
      <c r="AM235" s="153"/>
      <c r="AN235" s="208"/>
      <c r="AO235" s="208"/>
      <c r="AP235" s="68">
        <f t="shared" si="11"/>
        <v>0</v>
      </c>
      <c r="AQ235" s="16"/>
    </row>
    <row r="236" spans="1:43" s="107" customFormat="1" ht="14.25" hidden="1" customHeight="1">
      <c r="A236" s="81"/>
      <c r="B236" s="81"/>
      <c r="C236" s="153"/>
      <c r="D236" s="83"/>
      <c r="E236" s="180"/>
      <c r="F236" s="156"/>
      <c r="G236" s="151"/>
      <c r="H236" s="151"/>
      <c r="I236" s="198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98"/>
      <c r="U236" s="166"/>
      <c r="V236" s="151"/>
      <c r="W236" s="151"/>
      <c r="X236" s="151"/>
      <c r="Y236" s="151"/>
      <c r="Z236" s="151"/>
      <c r="AA236" s="151"/>
      <c r="AB236" s="198"/>
      <c r="AC236" s="151"/>
      <c r="AD236" s="151"/>
      <c r="AE236" s="198"/>
      <c r="AF236" s="151"/>
      <c r="AG236" s="151"/>
      <c r="AH236" s="210"/>
      <c r="AI236" s="370">
        <f t="shared" si="10"/>
        <v>0</v>
      </c>
      <c r="AJ236" s="194"/>
      <c r="AK236" s="83"/>
      <c r="AL236" s="83"/>
      <c r="AM236" s="153"/>
      <c r="AN236" s="208"/>
      <c r="AO236" s="208"/>
      <c r="AP236" s="68">
        <f t="shared" si="11"/>
        <v>0</v>
      </c>
      <c r="AQ236" s="16"/>
    </row>
    <row r="237" spans="1:43" s="107" customFormat="1" ht="14.25" hidden="1" customHeight="1">
      <c r="A237" s="81"/>
      <c r="B237" s="81"/>
      <c r="C237" s="153"/>
      <c r="D237" s="83"/>
      <c r="E237" s="180"/>
      <c r="F237" s="156"/>
      <c r="G237" s="151"/>
      <c r="H237" s="151"/>
      <c r="I237" s="198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98"/>
      <c r="U237" s="166"/>
      <c r="V237" s="151"/>
      <c r="W237" s="151"/>
      <c r="X237" s="151"/>
      <c r="Y237" s="151"/>
      <c r="Z237" s="151"/>
      <c r="AA237" s="151"/>
      <c r="AB237" s="198"/>
      <c r="AC237" s="151"/>
      <c r="AD237" s="151"/>
      <c r="AE237" s="198"/>
      <c r="AF237" s="151"/>
      <c r="AG237" s="151"/>
      <c r="AH237" s="210"/>
      <c r="AI237" s="370">
        <f t="shared" si="10"/>
        <v>0</v>
      </c>
      <c r="AJ237" s="194"/>
      <c r="AK237" s="83"/>
      <c r="AL237" s="83"/>
      <c r="AM237" s="153"/>
      <c r="AN237" s="208"/>
      <c r="AO237" s="208"/>
      <c r="AP237" s="68">
        <f t="shared" si="11"/>
        <v>0</v>
      </c>
      <c r="AQ237" s="16"/>
    </row>
    <row r="238" spans="1:43" s="107" customFormat="1" ht="14.25" hidden="1" customHeight="1">
      <c r="A238" s="81"/>
      <c r="B238" s="81"/>
      <c r="C238" s="154"/>
      <c r="D238" s="131"/>
      <c r="E238" s="180"/>
      <c r="F238" s="156"/>
      <c r="G238" s="151"/>
      <c r="H238" s="151"/>
      <c r="I238" s="198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98"/>
      <c r="U238" s="166"/>
      <c r="V238" s="151"/>
      <c r="W238" s="151"/>
      <c r="X238" s="151"/>
      <c r="Y238" s="151"/>
      <c r="Z238" s="151"/>
      <c r="AA238" s="151"/>
      <c r="AB238" s="198"/>
      <c r="AC238" s="151"/>
      <c r="AD238" s="151"/>
      <c r="AE238" s="198"/>
      <c r="AF238" s="151"/>
      <c r="AG238" s="151"/>
      <c r="AH238" s="210"/>
      <c r="AI238" s="370">
        <f t="shared" si="10"/>
        <v>0</v>
      </c>
      <c r="AJ238" s="194"/>
      <c r="AK238" s="83"/>
      <c r="AL238" s="83"/>
      <c r="AM238" s="153"/>
      <c r="AN238" s="208"/>
      <c r="AO238" s="208"/>
      <c r="AP238" s="68">
        <f t="shared" si="11"/>
        <v>0</v>
      </c>
      <c r="AQ238" s="16"/>
    </row>
    <row r="239" spans="1:43" s="107" customFormat="1" ht="14.25" hidden="1" customHeight="1">
      <c r="A239" s="81"/>
      <c r="B239" s="81"/>
      <c r="C239" s="153"/>
      <c r="D239" s="83"/>
      <c r="E239" s="180"/>
      <c r="F239" s="156"/>
      <c r="G239" s="151"/>
      <c r="H239" s="151"/>
      <c r="I239" s="198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98"/>
      <c r="U239" s="166"/>
      <c r="V239" s="151"/>
      <c r="W239" s="151"/>
      <c r="X239" s="151"/>
      <c r="Y239" s="151"/>
      <c r="Z239" s="151"/>
      <c r="AA239" s="151"/>
      <c r="AB239" s="198"/>
      <c r="AC239" s="151"/>
      <c r="AD239" s="151"/>
      <c r="AE239" s="198"/>
      <c r="AF239" s="151"/>
      <c r="AG239" s="151"/>
      <c r="AH239" s="210"/>
      <c r="AI239" s="370">
        <f t="shared" si="10"/>
        <v>0</v>
      </c>
      <c r="AJ239" s="194"/>
      <c r="AK239" s="83"/>
      <c r="AL239" s="83"/>
      <c r="AM239" s="153"/>
      <c r="AN239" s="208"/>
      <c r="AO239" s="208"/>
      <c r="AP239" s="68">
        <f t="shared" si="11"/>
        <v>0</v>
      </c>
      <c r="AQ239" s="16"/>
    </row>
    <row r="240" spans="1:43" s="107" customFormat="1" ht="14.25" hidden="1" customHeight="1">
      <c r="A240" s="81"/>
      <c r="B240" s="81"/>
      <c r="C240" s="153"/>
      <c r="D240" s="83"/>
      <c r="E240" s="180"/>
      <c r="F240" s="156"/>
      <c r="G240" s="151"/>
      <c r="H240" s="151"/>
      <c r="I240" s="198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98"/>
      <c r="U240" s="166"/>
      <c r="V240" s="151"/>
      <c r="W240" s="151"/>
      <c r="X240" s="151"/>
      <c r="Y240" s="151"/>
      <c r="Z240" s="151"/>
      <c r="AA240" s="151"/>
      <c r="AB240" s="198"/>
      <c r="AC240" s="151"/>
      <c r="AD240" s="151"/>
      <c r="AE240" s="198"/>
      <c r="AF240" s="151"/>
      <c r="AG240" s="151"/>
      <c r="AH240" s="210"/>
      <c r="AI240" s="370">
        <f t="shared" si="10"/>
        <v>0</v>
      </c>
      <c r="AJ240" s="194"/>
      <c r="AK240" s="83"/>
      <c r="AL240" s="83"/>
      <c r="AM240" s="153"/>
      <c r="AN240" s="208"/>
      <c r="AO240" s="208"/>
      <c r="AP240" s="68">
        <f t="shared" si="11"/>
        <v>0</v>
      </c>
      <c r="AQ240" s="16"/>
    </row>
    <row r="241" spans="1:43" s="107" customFormat="1" ht="14.25" hidden="1" customHeight="1">
      <c r="A241" s="81"/>
      <c r="B241" s="81"/>
      <c r="C241" s="153"/>
      <c r="D241" s="83"/>
      <c r="E241" s="180"/>
      <c r="F241" s="156"/>
      <c r="G241" s="151"/>
      <c r="H241" s="151"/>
      <c r="I241" s="198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98"/>
      <c r="U241" s="166"/>
      <c r="V241" s="151"/>
      <c r="W241" s="151"/>
      <c r="X241" s="151"/>
      <c r="Y241" s="151"/>
      <c r="Z241" s="151"/>
      <c r="AA241" s="151"/>
      <c r="AB241" s="198"/>
      <c r="AC241" s="151"/>
      <c r="AD241" s="151"/>
      <c r="AE241" s="198"/>
      <c r="AF241" s="151"/>
      <c r="AG241" s="151"/>
      <c r="AH241" s="210"/>
      <c r="AI241" s="370">
        <f t="shared" si="10"/>
        <v>0</v>
      </c>
      <c r="AJ241" s="194"/>
      <c r="AK241" s="83"/>
      <c r="AL241" s="83"/>
      <c r="AM241" s="153"/>
      <c r="AN241" s="208"/>
      <c r="AO241" s="208"/>
      <c r="AP241" s="68">
        <f t="shared" si="11"/>
        <v>0</v>
      </c>
      <c r="AQ241" s="16"/>
    </row>
    <row r="242" spans="1:43" s="107" customFormat="1" ht="14.25" hidden="1" customHeight="1">
      <c r="A242" s="81"/>
      <c r="B242" s="81"/>
      <c r="C242" s="153"/>
      <c r="D242" s="83"/>
      <c r="E242" s="180"/>
      <c r="F242" s="156"/>
      <c r="G242" s="151"/>
      <c r="H242" s="151"/>
      <c r="I242" s="198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98"/>
      <c r="U242" s="166"/>
      <c r="V242" s="151"/>
      <c r="W242" s="151"/>
      <c r="X242" s="151"/>
      <c r="Y242" s="151"/>
      <c r="Z242" s="151"/>
      <c r="AA242" s="151"/>
      <c r="AB242" s="198"/>
      <c r="AC242" s="151"/>
      <c r="AD242" s="151"/>
      <c r="AE242" s="198"/>
      <c r="AF242" s="151"/>
      <c r="AG242" s="151"/>
      <c r="AH242" s="210"/>
      <c r="AI242" s="370">
        <f t="shared" si="10"/>
        <v>0</v>
      </c>
      <c r="AJ242" s="194"/>
      <c r="AK242" s="83"/>
      <c r="AL242" s="83"/>
      <c r="AM242" s="153"/>
      <c r="AN242" s="208"/>
      <c r="AO242" s="208"/>
      <c r="AP242" s="68">
        <f t="shared" si="11"/>
        <v>0</v>
      </c>
      <c r="AQ242" s="16"/>
    </row>
    <row r="243" spans="1:43" s="107" customFormat="1" ht="14.25" hidden="1" customHeight="1">
      <c r="A243" s="81"/>
      <c r="B243" s="81"/>
      <c r="C243" s="153"/>
      <c r="D243" s="83"/>
      <c r="E243" s="180"/>
      <c r="F243" s="156"/>
      <c r="G243" s="151"/>
      <c r="H243" s="151"/>
      <c r="I243" s="198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98"/>
      <c r="U243" s="166"/>
      <c r="V243" s="151"/>
      <c r="W243" s="151"/>
      <c r="X243" s="151"/>
      <c r="Y243" s="151"/>
      <c r="Z243" s="151"/>
      <c r="AA243" s="151"/>
      <c r="AB243" s="198"/>
      <c r="AC243" s="151"/>
      <c r="AD243" s="151"/>
      <c r="AE243" s="198"/>
      <c r="AF243" s="151"/>
      <c r="AG243" s="151"/>
      <c r="AH243" s="210"/>
      <c r="AI243" s="370">
        <f t="shared" si="10"/>
        <v>0</v>
      </c>
      <c r="AJ243" s="194"/>
      <c r="AK243" s="83"/>
      <c r="AL243" s="83"/>
      <c r="AM243" s="153"/>
      <c r="AN243" s="208"/>
      <c r="AO243" s="208"/>
      <c r="AP243" s="68">
        <f t="shared" si="11"/>
        <v>0</v>
      </c>
      <c r="AQ243" s="16"/>
    </row>
    <row r="244" spans="1:43" s="107" customFormat="1" ht="14.25" hidden="1" customHeight="1">
      <c r="A244" s="81"/>
      <c r="B244" s="81"/>
      <c r="C244" s="153"/>
      <c r="D244" s="83"/>
      <c r="E244" s="180"/>
      <c r="F244" s="156"/>
      <c r="G244" s="151"/>
      <c r="H244" s="151"/>
      <c r="I244" s="198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98"/>
      <c r="U244" s="166"/>
      <c r="V244" s="151"/>
      <c r="W244" s="151"/>
      <c r="X244" s="151"/>
      <c r="Y244" s="151"/>
      <c r="Z244" s="151"/>
      <c r="AA244" s="151"/>
      <c r="AB244" s="198"/>
      <c r="AC244" s="151"/>
      <c r="AD244" s="151"/>
      <c r="AE244" s="198"/>
      <c r="AF244" s="151"/>
      <c r="AG244" s="151"/>
      <c r="AH244" s="210"/>
      <c r="AI244" s="370">
        <f t="shared" si="10"/>
        <v>0</v>
      </c>
      <c r="AJ244" s="194"/>
      <c r="AK244" s="83"/>
      <c r="AL244" s="83"/>
      <c r="AM244" s="153"/>
      <c r="AN244" s="208"/>
      <c r="AO244" s="208"/>
      <c r="AP244" s="68">
        <f t="shared" si="11"/>
        <v>0</v>
      </c>
      <c r="AQ244" s="16"/>
    </row>
    <row r="245" spans="1:43" s="107" customFormat="1" ht="14.25" hidden="1" customHeight="1">
      <c r="A245" s="81"/>
      <c r="B245" s="81"/>
      <c r="C245" s="153"/>
      <c r="D245" s="83"/>
      <c r="E245" s="180"/>
      <c r="F245" s="156"/>
      <c r="G245" s="151"/>
      <c r="H245" s="151"/>
      <c r="I245" s="198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98"/>
      <c r="U245" s="166"/>
      <c r="V245" s="151"/>
      <c r="W245" s="151"/>
      <c r="X245" s="151"/>
      <c r="Y245" s="151"/>
      <c r="Z245" s="151"/>
      <c r="AA245" s="151"/>
      <c r="AB245" s="198"/>
      <c r="AC245" s="151"/>
      <c r="AD245" s="151"/>
      <c r="AE245" s="198"/>
      <c r="AF245" s="151"/>
      <c r="AG245" s="151"/>
      <c r="AH245" s="210"/>
      <c r="AI245" s="370">
        <f t="shared" si="10"/>
        <v>0</v>
      </c>
      <c r="AJ245" s="194"/>
      <c r="AK245" s="83"/>
      <c r="AL245" s="83"/>
      <c r="AM245" s="153"/>
      <c r="AN245" s="208"/>
      <c r="AO245" s="208"/>
      <c r="AP245" s="68">
        <f t="shared" si="11"/>
        <v>0</v>
      </c>
      <c r="AQ245" s="16"/>
    </row>
    <row r="246" spans="1:43" s="107" customFormat="1" ht="14.25" hidden="1" customHeight="1">
      <c r="A246" s="81"/>
      <c r="B246" s="81"/>
      <c r="C246" s="153"/>
      <c r="D246" s="83"/>
      <c r="E246" s="180"/>
      <c r="F246" s="156"/>
      <c r="G246" s="151"/>
      <c r="H246" s="151"/>
      <c r="I246" s="198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98"/>
      <c r="U246" s="166"/>
      <c r="V246" s="151"/>
      <c r="W246" s="151"/>
      <c r="X246" s="151"/>
      <c r="Y246" s="151"/>
      <c r="Z246" s="151"/>
      <c r="AA246" s="151"/>
      <c r="AB246" s="198"/>
      <c r="AC246" s="151"/>
      <c r="AD246" s="151"/>
      <c r="AE246" s="198"/>
      <c r="AF246" s="151"/>
      <c r="AG246" s="151"/>
      <c r="AH246" s="210"/>
      <c r="AI246" s="370">
        <f t="shared" si="10"/>
        <v>0</v>
      </c>
      <c r="AJ246" s="194"/>
      <c r="AK246" s="83"/>
      <c r="AL246" s="83"/>
      <c r="AM246" s="153"/>
      <c r="AN246" s="208"/>
      <c r="AO246" s="208"/>
      <c r="AP246" s="68">
        <f t="shared" si="11"/>
        <v>0</v>
      </c>
      <c r="AQ246" s="16"/>
    </row>
    <row r="247" spans="1:43" s="107" customFormat="1" ht="14.25" hidden="1" customHeight="1">
      <c r="A247" s="81"/>
      <c r="B247" s="81"/>
      <c r="C247" s="153"/>
      <c r="D247" s="83"/>
      <c r="E247" s="180"/>
      <c r="F247" s="156"/>
      <c r="G247" s="151"/>
      <c r="H247" s="151"/>
      <c r="I247" s="198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98"/>
      <c r="U247" s="166"/>
      <c r="V247" s="151"/>
      <c r="W247" s="151"/>
      <c r="X247" s="151"/>
      <c r="Y247" s="151"/>
      <c r="Z247" s="151"/>
      <c r="AA247" s="151"/>
      <c r="AB247" s="198"/>
      <c r="AC247" s="151"/>
      <c r="AD247" s="151"/>
      <c r="AE247" s="198"/>
      <c r="AF247" s="151"/>
      <c r="AG247" s="151"/>
      <c r="AH247" s="210"/>
      <c r="AI247" s="370">
        <f t="shared" si="10"/>
        <v>0</v>
      </c>
      <c r="AJ247" s="194"/>
      <c r="AK247" s="83"/>
      <c r="AL247" s="83"/>
      <c r="AM247" s="153"/>
      <c r="AN247" s="208"/>
      <c r="AO247" s="208"/>
      <c r="AP247" s="68">
        <f t="shared" si="11"/>
        <v>0</v>
      </c>
      <c r="AQ247" s="16"/>
    </row>
    <row r="248" spans="1:43" s="107" customFormat="1" ht="14.25" hidden="1" customHeight="1">
      <c r="A248" s="81"/>
      <c r="B248" s="81"/>
      <c r="C248" s="153"/>
      <c r="D248" s="83"/>
      <c r="E248" s="180"/>
      <c r="F248" s="156"/>
      <c r="G248" s="151"/>
      <c r="H248" s="151"/>
      <c r="I248" s="198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98"/>
      <c r="U248" s="166"/>
      <c r="V248" s="151"/>
      <c r="W248" s="151"/>
      <c r="X248" s="151"/>
      <c r="Y248" s="151"/>
      <c r="Z248" s="151"/>
      <c r="AA248" s="151"/>
      <c r="AB248" s="198"/>
      <c r="AC248" s="151"/>
      <c r="AD248" s="151"/>
      <c r="AE248" s="198"/>
      <c r="AF248" s="151"/>
      <c r="AG248" s="151"/>
      <c r="AH248" s="210"/>
      <c r="AI248" s="370">
        <f t="shared" si="10"/>
        <v>0</v>
      </c>
      <c r="AJ248" s="194"/>
      <c r="AK248" s="83"/>
      <c r="AL248" s="83"/>
      <c r="AM248" s="153"/>
      <c r="AN248" s="208"/>
      <c r="AO248" s="208"/>
      <c r="AP248" s="68">
        <f t="shared" si="11"/>
        <v>0</v>
      </c>
      <c r="AQ248" s="16"/>
    </row>
    <row r="249" spans="1:43" s="107" customFormat="1" ht="14.25" hidden="1" customHeight="1">
      <c r="A249" s="81"/>
      <c r="B249" s="81"/>
      <c r="C249" s="153"/>
      <c r="D249" s="83"/>
      <c r="E249" s="180"/>
      <c r="F249" s="156"/>
      <c r="G249" s="151"/>
      <c r="H249" s="151"/>
      <c r="I249" s="198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98"/>
      <c r="U249" s="166"/>
      <c r="V249" s="151"/>
      <c r="W249" s="151"/>
      <c r="X249" s="151"/>
      <c r="Y249" s="151"/>
      <c r="Z249" s="151"/>
      <c r="AA249" s="151"/>
      <c r="AB249" s="198"/>
      <c r="AC249" s="151"/>
      <c r="AD249" s="151"/>
      <c r="AE249" s="198"/>
      <c r="AF249" s="151"/>
      <c r="AG249" s="151"/>
      <c r="AH249" s="210"/>
      <c r="AI249" s="370">
        <f t="shared" si="10"/>
        <v>0</v>
      </c>
      <c r="AJ249" s="194"/>
      <c r="AK249" s="83"/>
      <c r="AL249" s="83"/>
      <c r="AM249" s="153"/>
      <c r="AN249" s="208"/>
      <c r="AO249" s="208"/>
      <c r="AP249" s="68">
        <f t="shared" si="11"/>
        <v>0</v>
      </c>
      <c r="AQ249" s="16"/>
    </row>
    <row r="250" spans="1:43" s="107" customFormat="1" ht="14.25" hidden="1" customHeight="1">
      <c r="A250" s="81"/>
      <c r="B250" s="81"/>
      <c r="C250" s="153"/>
      <c r="D250" s="83"/>
      <c r="E250" s="180"/>
      <c r="F250" s="156"/>
      <c r="G250" s="151"/>
      <c r="H250" s="151"/>
      <c r="I250" s="198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98"/>
      <c r="U250" s="166"/>
      <c r="V250" s="151"/>
      <c r="W250" s="151"/>
      <c r="X250" s="151"/>
      <c r="Y250" s="151"/>
      <c r="Z250" s="151"/>
      <c r="AA250" s="151"/>
      <c r="AB250" s="198"/>
      <c r="AC250" s="151"/>
      <c r="AD250" s="151"/>
      <c r="AE250" s="198"/>
      <c r="AF250" s="151"/>
      <c r="AG250" s="151"/>
      <c r="AH250" s="210"/>
      <c r="AI250" s="370">
        <f t="shared" si="10"/>
        <v>0</v>
      </c>
      <c r="AJ250" s="194"/>
      <c r="AK250" s="83"/>
      <c r="AL250" s="83"/>
      <c r="AM250" s="153"/>
      <c r="AN250" s="208"/>
      <c r="AO250" s="208"/>
      <c r="AP250" s="68">
        <f t="shared" si="11"/>
        <v>0</v>
      </c>
      <c r="AQ250" s="16"/>
    </row>
    <row r="251" spans="1:43" s="107" customFormat="1" ht="14.25" hidden="1" customHeight="1">
      <c r="A251" s="81"/>
      <c r="B251" s="81"/>
      <c r="C251" s="153"/>
      <c r="D251" s="83"/>
      <c r="E251" s="180"/>
      <c r="F251" s="156"/>
      <c r="G251" s="151"/>
      <c r="H251" s="151"/>
      <c r="I251" s="198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98"/>
      <c r="U251" s="166"/>
      <c r="V251" s="151"/>
      <c r="W251" s="151"/>
      <c r="X251" s="151"/>
      <c r="Y251" s="151"/>
      <c r="Z251" s="151"/>
      <c r="AA251" s="151"/>
      <c r="AB251" s="198"/>
      <c r="AC251" s="151"/>
      <c r="AD251" s="151"/>
      <c r="AE251" s="198"/>
      <c r="AF251" s="151"/>
      <c r="AG251" s="151"/>
      <c r="AH251" s="210"/>
      <c r="AI251" s="370">
        <f t="shared" si="10"/>
        <v>0</v>
      </c>
      <c r="AJ251" s="194"/>
      <c r="AK251" s="83"/>
      <c r="AL251" s="83"/>
      <c r="AM251" s="153"/>
      <c r="AN251" s="208"/>
      <c r="AO251" s="208"/>
      <c r="AP251" s="68">
        <f t="shared" si="11"/>
        <v>0</v>
      </c>
      <c r="AQ251" s="16"/>
    </row>
    <row r="252" spans="1:43" s="107" customFormat="1" ht="14.25" hidden="1" customHeight="1">
      <c r="A252" s="81"/>
      <c r="B252" s="81"/>
      <c r="C252" s="153"/>
      <c r="D252" s="83"/>
      <c r="E252" s="180"/>
      <c r="F252" s="156"/>
      <c r="G252" s="151"/>
      <c r="H252" s="151"/>
      <c r="I252" s="198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98"/>
      <c r="U252" s="166"/>
      <c r="V252" s="151"/>
      <c r="W252" s="151"/>
      <c r="X252" s="151"/>
      <c r="Y252" s="151"/>
      <c r="Z252" s="151"/>
      <c r="AA252" s="151"/>
      <c r="AB252" s="198"/>
      <c r="AC252" s="151"/>
      <c r="AD252" s="151"/>
      <c r="AE252" s="198"/>
      <c r="AF252" s="151"/>
      <c r="AG252" s="151"/>
      <c r="AH252" s="210"/>
      <c r="AI252" s="370">
        <f t="shared" si="10"/>
        <v>0</v>
      </c>
      <c r="AJ252" s="194"/>
      <c r="AK252" s="83"/>
      <c r="AL252" s="83"/>
      <c r="AM252" s="153"/>
      <c r="AN252" s="208"/>
      <c r="AO252" s="208"/>
      <c r="AP252" s="68">
        <f t="shared" si="11"/>
        <v>0</v>
      </c>
      <c r="AQ252" s="16"/>
    </row>
    <row r="253" spans="1:43" s="107" customFormat="1" ht="14.25" hidden="1" customHeight="1">
      <c r="A253" s="81"/>
      <c r="B253" s="81"/>
      <c r="C253" s="153"/>
      <c r="D253" s="83"/>
      <c r="E253" s="180"/>
      <c r="F253" s="156"/>
      <c r="G253" s="151"/>
      <c r="H253" s="151"/>
      <c r="I253" s="198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98"/>
      <c r="U253" s="166"/>
      <c r="V253" s="151"/>
      <c r="W253" s="151"/>
      <c r="X253" s="151"/>
      <c r="Y253" s="151"/>
      <c r="Z253" s="151"/>
      <c r="AA253" s="151"/>
      <c r="AB253" s="198"/>
      <c r="AC253" s="151"/>
      <c r="AD253" s="151"/>
      <c r="AE253" s="198"/>
      <c r="AF253" s="151"/>
      <c r="AG253" s="151"/>
      <c r="AH253" s="210"/>
      <c r="AI253" s="370">
        <f t="shared" si="10"/>
        <v>0</v>
      </c>
      <c r="AJ253" s="194"/>
      <c r="AK253" s="83"/>
      <c r="AL253" s="83"/>
      <c r="AM253" s="153"/>
      <c r="AN253" s="208"/>
      <c r="AO253" s="208"/>
      <c r="AP253" s="68">
        <f t="shared" si="11"/>
        <v>0</v>
      </c>
      <c r="AQ253" s="16"/>
    </row>
    <row r="254" spans="1:43" s="107" customFormat="1" ht="14.25" hidden="1" customHeight="1">
      <c r="A254" s="81"/>
      <c r="B254" s="81"/>
      <c r="C254" s="153"/>
      <c r="D254" s="83"/>
      <c r="E254" s="180"/>
      <c r="F254" s="156"/>
      <c r="G254" s="151"/>
      <c r="H254" s="151"/>
      <c r="I254" s="198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98"/>
      <c r="U254" s="166"/>
      <c r="V254" s="151"/>
      <c r="W254" s="151"/>
      <c r="X254" s="151"/>
      <c r="Y254" s="151"/>
      <c r="Z254" s="151"/>
      <c r="AA254" s="151"/>
      <c r="AB254" s="198"/>
      <c r="AC254" s="151"/>
      <c r="AD254" s="151"/>
      <c r="AE254" s="198"/>
      <c r="AF254" s="151"/>
      <c r="AG254" s="151"/>
      <c r="AH254" s="210"/>
      <c r="AI254" s="370">
        <f t="shared" si="10"/>
        <v>0</v>
      </c>
      <c r="AJ254" s="194"/>
      <c r="AK254" s="83"/>
      <c r="AL254" s="83"/>
      <c r="AM254" s="153"/>
      <c r="AN254" s="208"/>
      <c r="AO254" s="208"/>
      <c r="AP254" s="68">
        <f t="shared" si="11"/>
        <v>0</v>
      </c>
      <c r="AQ254" s="16"/>
    </row>
    <row r="255" spans="1:43" s="107" customFormat="1" ht="14.25" hidden="1" customHeight="1">
      <c r="A255" s="81"/>
      <c r="B255" s="81"/>
      <c r="C255" s="153"/>
      <c r="D255" s="83"/>
      <c r="E255" s="180"/>
      <c r="F255" s="156"/>
      <c r="G255" s="151"/>
      <c r="H255" s="151"/>
      <c r="I255" s="198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98"/>
      <c r="U255" s="166"/>
      <c r="V255" s="151"/>
      <c r="W255" s="151"/>
      <c r="X255" s="151"/>
      <c r="Y255" s="151"/>
      <c r="Z255" s="151"/>
      <c r="AA255" s="151"/>
      <c r="AB255" s="198"/>
      <c r="AC255" s="151"/>
      <c r="AD255" s="151"/>
      <c r="AE255" s="198"/>
      <c r="AF255" s="151"/>
      <c r="AG255" s="151"/>
      <c r="AH255" s="210"/>
      <c r="AI255" s="370">
        <f t="shared" si="10"/>
        <v>0</v>
      </c>
      <c r="AJ255" s="194"/>
      <c r="AK255" s="83"/>
      <c r="AL255" s="83"/>
      <c r="AM255" s="153"/>
      <c r="AN255" s="208"/>
      <c r="AO255" s="208"/>
      <c r="AP255" s="68">
        <f t="shared" si="11"/>
        <v>0</v>
      </c>
      <c r="AQ255" s="16"/>
    </row>
    <row r="256" spans="1:43" s="107" customFormat="1" ht="14.25" hidden="1" customHeight="1">
      <c r="A256" s="81"/>
      <c r="B256" s="81"/>
      <c r="C256" s="153"/>
      <c r="D256" s="83"/>
      <c r="E256" s="180"/>
      <c r="F256" s="156"/>
      <c r="G256" s="151"/>
      <c r="H256" s="151"/>
      <c r="I256" s="198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98"/>
      <c r="U256" s="166"/>
      <c r="V256" s="151"/>
      <c r="W256" s="151"/>
      <c r="X256" s="151"/>
      <c r="Y256" s="151"/>
      <c r="Z256" s="151"/>
      <c r="AA256" s="151"/>
      <c r="AB256" s="198"/>
      <c r="AC256" s="151"/>
      <c r="AD256" s="151"/>
      <c r="AE256" s="198"/>
      <c r="AF256" s="151"/>
      <c r="AG256" s="151"/>
      <c r="AH256" s="210"/>
      <c r="AI256" s="370">
        <f t="shared" si="10"/>
        <v>0</v>
      </c>
      <c r="AJ256" s="194"/>
      <c r="AK256" s="83"/>
      <c r="AL256" s="83"/>
      <c r="AM256" s="153"/>
      <c r="AN256" s="208"/>
      <c r="AO256" s="208"/>
      <c r="AP256" s="68">
        <f t="shared" si="11"/>
        <v>0</v>
      </c>
      <c r="AQ256" s="16"/>
    </row>
    <row r="257" spans="1:44" s="107" customFormat="1" ht="14.25" hidden="1" customHeight="1">
      <c r="A257" s="81"/>
      <c r="B257" s="81"/>
      <c r="C257" s="153"/>
      <c r="D257" s="83"/>
      <c r="E257" s="180"/>
      <c r="F257" s="156"/>
      <c r="G257" s="151"/>
      <c r="H257" s="151"/>
      <c r="I257" s="198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98"/>
      <c r="U257" s="166"/>
      <c r="V257" s="151"/>
      <c r="W257" s="151"/>
      <c r="X257" s="151"/>
      <c r="Y257" s="151"/>
      <c r="Z257" s="151"/>
      <c r="AA257" s="151"/>
      <c r="AB257" s="198"/>
      <c r="AC257" s="151"/>
      <c r="AD257" s="151"/>
      <c r="AE257" s="198"/>
      <c r="AF257" s="151"/>
      <c r="AG257" s="151"/>
      <c r="AH257" s="210"/>
      <c r="AI257" s="370">
        <f t="shared" si="10"/>
        <v>0</v>
      </c>
      <c r="AJ257" s="194"/>
      <c r="AK257" s="83"/>
      <c r="AL257" s="83"/>
      <c r="AM257" s="153"/>
      <c r="AN257" s="208"/>
      <c r="AO257" s="208"/>
      <c r="AP257" s="68">
        <f t="shared" si="11"/>
        <v>0</v>
      </c>
      <c r="AQ257" s="16"/>
    </row>
    <row r="258" spans="1:44" s="107" customFormat="1" ht="14.25" hidden="1" customHeight="1">
      <c r="A258" s="81"/>
      <c r="B258" s="81"/>
      <c r="C258" s="153"/>
      <c r="D258" s="83"/>
      <c r="E258" s="180"/>
      <c r="F258" s="83"/>
      <c r="G258" s="151"/>
      <c r="H258" s="151"/>
      <c r="I258" s="198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98"/>
      <c r="U258" s="166"/>
      <c r="V258" s="151"/>
      <c r="W258" s="151"/>
      <c r="X258" s="151"/>
      <c r="Y258" s="151"/>
      <c r="Z258" s="151"/>
      <c r="AA258" s="151"/>
      <c r="AB258" s="198"/>
      <c r="AC258" s="151"/>
      <c r="AD258" s="151"/>
      <c r="AE258" s="198"/>
      <c r="AF258" s="151"/>
      <c r="AG258" s="151"/>
      <c r="AH258" s="210"/>
      <c r="AI258" s="370">
        <f t="shared" si="10"/>
        <v>0</v>
      </c>
      <c r="AJ258" s="194"/>
      <c r="AK258" s="83"/>
      <c r="AL258" s="83"/>
      <c r="AM258" s="153"/>
      <c r="AN258" s="208"/>
      <c r="AO258" s="208"/>
      <c r="AP258" s="68">
        <f t="shared" si="11"/>
        <v>0</v>
      </c>
      <c r="AQ258" s="16"/>
    </row>
    <row r="259" spans="1:44" s="107" customFormat="1" ht="14.25" hidden="1" customHeight="1">
      <c r="A259" s="81"/>
      <c r="B259" s="81"/>
      <c r="C259" s="153"/>
      <c r="D259" s="83"/>
      <c r="E259" s="180"/>
      <c r="F259" s="83"/>
      <c r="G259" s="151"/>
      <c r="H259" s="151"/>
      <c r="I259" s="198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98"/>
      <c r="U259" s="166"/>
      <c r="V259" s="151"/>
      <c r="W259" s="151"/>
      <c r="X259" s="151"/>
      <c r="Y259" s="151"/>
      <c r="Z259" s="151"/>
      <c r="AA259" s="151"/>
      <c r="AB259" s="198"/>
      <c r="AC259" s="151"/>
      <c r="AD259" s="151"/>
      <c r="AE259" s="198"/>
      <c r="AF259" s="151"/>
      <c r="AG259" s="151"/>
      <c r="AH259" s="210"/>
      <c r="AI259" s="370">
        <f t="shared" si="10"/>
        <v>0</v>
      </c>
      <c r="AJ259" s="194"/>
      <c r="AK259" s="83"/>
      <c r="AL259" s="83"/>
      <c r="AM259" s="153"/>
      <c r="AN259" s="208"/>
      <c r="AO259" s="208"/>
      <c r="AP259" s="68">
        <f t="shared" si="11"/>
        <v>0</v>
      </c>
      <c r="AQ259" s="16"/>
    </row>
    <row r="260" spans="1:44" s="107" customFormat="1" ht="14.25" hidden="1" customHeight="1">
      <c r="A260" s="81"/>
      <c r="B260" s="81"/>
      <c r="C260" s="153"/>
      <c r="D260" s="83"/>
      <c r="E260" s="180"/>
      <c r="F260" s="83"/>
      <c r="G260" s="151"/>
      <c r="H260" s="151"/>
      <c r="I260" s="198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98"/>
      <c r="U260" s="166"/>
      <c r="V260" s="151"/>
      <c r="W260" s="151"/>
      <c r="X260" s="151"/>
      <c r="Y260" s="151"/>
      <c r="Z260" s="151"/>
      <c r="AA260" s="151"/>
      <c r="AB260" s="198"/>
      <c r="AC260" s="151"/>
      <c r="AD260" s="151"/>
      <c r="AE260" s="198"/>
      <c r="AF260" s="151"/>
      <c r="AG260" s="151"/>
      <c r="AH260" s="210"/>
      <c r="AI260" s="370">
        <f t="shared" ref="AI260:AI261" si="12">SUM(F260:AG260)</f>
        <v>0</v>
      </c>
      <c r="AJ260" s="194"/>
      <c r="AK260" s="83"/>
      <c r="AL260" s="83"/>
      <c r="AM260" s="153"/>
      <c r="AN260" s="208"/>
      <c r="AO260" s="208"/>
      <c r="AP260" s="68">
        <f t="shared" si="11"/>
        <v>0</v>
      </c>
      <c r="AQ260" s="16"/>
    </row>
    <row r="261" spans="1:44" s="107" customFormat="1" ht="14.25" hidden="1" customHeight="1">
      <c r="A261" s="81"/>
      <c r="B261" s="81"/>
      <c r="C261" s="153"/>
      <c r="D261" s="83"/>
      <c r="E261" s="180"/>
      <c r="F261" s="83"/>
      <c r="G261" s="151"/>
      <c r="H261" s="151"/>
      <c r="I261" s="198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98"/>
      <c r="U261" s="166"/>
      <c r="V261" s="151"/>
      <c r="W261" s="151"/>
      <c r="X261" s="151"/>
      <c r="Y261" s="151"/>
      <c r="Z261" s="151"/>
      <c r="AA261" s="151"/>
      <c r="AB261" s="198"/>
      <c r="AC261" s="151"/>
      <c r="AD261" s="151"/>
      <c r="AE261" s="198"/>
      <c r="AF261" s="151"/>
      <c r="AG261" s="151"/>
      <c r="AH261" s="210"/>
      <c r="AI261" s="370">
        <f t="shared" si="12"/>
        <v>0</v>
      </c>
      <c r="AJ261" s="194"/>
      <c r="AK261" s="83"/>
      <c r="AL261" s="83"/>
      <c r="AM261" s="153"/>
      <c r="AN261" s="208"/>
      <c r="AO261" s="208"/>
      <c r="AP261" s="68">
        <f t="shared" ref="AP261" si="13">SUM(AI261:AO261)</f>
        <v>0</v>
      </c>
      <c r="AQ261" s="16"/>
    </row>
    <row r="262" spans="1:44" s="112" customFormat="1" ht="14.25" hidden="1" customHeight="1">
      <c r="A262" s="192"/>
      <c r="B262" s="192"/>
      <c r="C262" s="236"/>
      <c r="D262" s="236"/>
      <c r="E262" s="189"/>
      <c r="F262" s="310"/>
      <c r="G262" s="311"/>
      <c r="H262" s="311"/>
      <c r="I262" s="210"/>
      <c r="J262" s="311"/>
      <c r="K262" s="311"/>
      <c r="L262" s="311"/>
      <c r="M262" s="311"/>
      <c r="N262" s="311"/>
      <c r="O262" s="311"/>
      <c r="P262" s="311"/>
      <c r="Q262" s="311"/>
      <c r="R262" s="311"/>
      <c r="S262" s="311"/>
      <c r="T262" s="210"/>
      <c r="U262" s="337"/>
      <c r="V262" s="311"/>
      <c r="W262" s="311"/>
      <c r="X262" s="311"/>
      <c r="Y262" s="311"/>
      <c r="Z262" s="311"/>
      <c r="AA262" s="311"/>
      <c r="AB262" s="210"/>
      <c r="AC262" s="311"/>
      <c r="AD262" s="311"/>
      <c r="AE262" s="210"/>
      <c r="AF262" s="311"/>
      <c r="AG262" s="311"/>
      <c r="AH262" s="210"/>
      <c r="AI262" s="312"/>
      <c r="AJ262" s="194"/>
      <c r="AK262" s="83"/>
      <c r="AL262" s="83"/>
      <c r="AM262" s="153"/>
      <c r="AN262" s="237"/>
      <c r="AO262" s="237"/>
      <c r="AP262" s="68"/>
      <c r="AQ262" s="16"/>
      <c r="AR262" s="107"/>
    </row>
    <row r="263" spans="1:44" s="112" customFormat="1" ht="14.25" hidden="1" customHeight="1">
      <c r="A263" s="192"/>
      <c r="B263" s="192"/>
      <c r="C263" s="236"/>
      <c r="D263" s="236"/>
      <c r="E263" s="189"/>
      <c r="F263" s="310"/>
      <c r="G263" s="311"/>
      <c r="H263" s="311"/>
      <c r="I263" s="210"/>
      <c r="J263" s="311"/>
      <c r="K263" s="311"/>
      <c r="L263" s="311"/>
      <c r="M263" s="311"/>
      <c r="N263" s="311"/>
      <c r="O263" s="311"/>
      <c r="P263" s="311"/>
      <c r="Q263" s="311"/>
      <c r="R263" s="311"/>
      <c r="S263" s="311"/>
      <c r="T263" s="210"/>
      <c r="U263" s="337"/>
      <c r="V263" s="311"/>
      <c r="W263" s="311"/>
      <c r="X263" s="311"/>
      <c r="Y263" s="311"/>
      <c r="Z263" s="311"/>
      <c r="AA263" s="311"/>
      <c r="AB263" s="210"/>
      <c r="AC263" s="311"/>
      <c r="AD263" s="311"/>
      <c r="AE263" s="210"/>
      <c r="AF263" s="311"/>
      <c r="AG263" s="311"/>
      <c r="AH263" s="210"/>
      <c r="AI263" s="312"/>
      <c r="AJ263" s="194"/>
      <c r="AK263" s="83"/>
      <c r="AL263" s="83"/>
      <c r="AM263" s="153"/>
      <c r="AN263" s="237"/>
      <c r="AO263" s="237"/>
      <c r="AP263" s="68"/>
      <c r="AQ263" s="16"/>
      <c r="AR263" s="107"/>
    </row>
    <row r="264" spans="1:44" s="112" customFormat="1" ht="14.25" customHeight="1">
      <c r="A264" s="192"/>
      <c r="B264" s="192"/>
      <c r="C264" s="236"/>
      <c r="D264" s="236"/>
      <c r="E264" s="189"/>
      <c r="F264" s="310"/>
      <c r="G264" s="311"/>
      <c r="H264" s="311"/>
      <c r="I264" s="210"/>
      <c r="J264" s="311"/>
      <c r="K264" s="311"/>
      <c r="L264" s="311"/>
      <c r="M264" s="311"/>
      <c r="N264" s="311"/>
      <c r="O264" s="311"/>
      <c r="P264" s="311"/>
      <c r="Q264" s="311"/>
      <c r="R264" s="311"/>
      <c r="S264" s="311"/>
      <c r="T264" s="210"/>
      <c r="U264" s="337"/>
      <c r="V264" s="311"/>
      <c r="W264" s="311"/>
      <c r="X264" s="311"/>
      <c r="Y264" s="311"/>
      <c r="Z264" s="311"/>
      <c r="AA264" s="311"/>
      <c r="AB264" s="210"/>
      <c r="AC264" s="311"/>
      <c r="AD264" s="311"/>
      <c r="AE264" s="210"/>
      <c r="AF264" s="311"/>
      <c r="AG264" s="311"/>
      <c r="AH264" s="210"/>
      <c r="AI264" s="312"/>
      <c r="AJ264" s="194"/>
      <c r="AK264" s="83"/>
      <c r="AL264" s="83"/>
      <c r="AM264" s="153"/>
      <c r="AN264" s="237"/>
      <c r="AO264" s="237"/>
      <c r="AP264" s="68"/>
      <c r="AQ264" s="16"/>
      <c r="AR264" s="107"/>
    </row>
    <row r="265" spans="1:44" s="67" customFormat="1" ht="14.25" customHeight="1" thickBot="1">
      <c r="C265" s="90" t="s">
        <v>167</v>
      </c>
      <c r="D265" s="83">
        <f>SUM(D4:D264)</f>
        <v>6405.33</v>
      </c>
      <c r="E265" s="189"/>
      <c r="F265" s="128">
        <f>SUM(F5:F261)</f>
        <v>1351.2099999999998</v>
      </c>
      <c r="G265" s="128">
        <f>SUM(G5:G261)</f>
        <v>461.35</v>
      </c>
      <c r="H265" s="128">
        <f>SUM(H5:H261)</f>
        <v>719.27</v>
      </c>
      <c r="I265" s="188"/>
      <c r="J265" s="128">
        <f t="shared" ref="J265:S265" si="14">SUM(J5:J261)</f>
        <v>0</v>
      </c>
      <c r="K265" s="128">
        <f t="shared" si="14"/>
        <v>0</v>
      </c>
      <c r="L265" s="128">
        <f t="shared" si="14"/>
        <v>0</v>
      </c>
      <c r="M265" s="128">
        <f t="shared" si="14"/>
        <v>152.63</v>
      </c>
      <c r="N265" s="128">
        <f t="shared" si="14"/>
        <v>0</v>
      </c>
      <c r="O265" s="128">
        <f t="shared" si="14"/>
        <v>0</v>
      </c>
      <c r="P265" s="128">
        <f>SUM(P4:P261)</f>
        <v>316.08999999999997</v>
      </c>
      <c r="Q265" s="128">
        <f t="shared" si="14"/>
        <v>0</v>
      </c>
      <c r="R265" s="128">
        <f t="shared" si="14"/>
        <v>542.62</v>
      </c>
      <c r="S265" s="128">
        <f t="shared" si="14"/>
        <v>0</v>
      </c>
      <c r="T265" s="188"/>
      <c r="U265" s="128">
        <f>SUM(U17:U264)</f>
        <v>1100</v>
      </c>
      <c r="V265" s="128">
        <f>SUM(V5:V261)</f>
        <v>0</v>
      </c>
      <c r="W265" s="128">
        <v>0</v>
      </c>
      <c r="X265" s="128">
        <f>SUM(X5:X261)</f>
        <v>0</v>
      </c>
      <c r="Y265" s="128">
        <f>SUM(Y5:Y261)</f>
        <v>0</v>
      </c>
      <c r="Z265" s="128">
        <f>SUM(Z5:Z261)</f>
        <v>0</v>
      </c>
      <c r="AA265" s="128">
        <f>SUM(AA5:AA261)</f>
        <v>0</v>
      </c>
      <c r="AB265" s="188"/>
      <c r="AC265" s="128">
        <f>SUM(AC5:AC261)</f>
        <v>25.01</v>
      </c>
      <c r="AD265" s="128">
        <f>SUM(AD5:AD261)</f>
        <v>350</v>
      </c>
      <c r="AE265" s="188"/>
      <c r="AF265" s="128">
        <f>SUM(AF5:AF261)</f>
        <v>1056</v>
      </c>
      <c r="AG265" s="128">
        <f>SUM(AG5:AG261)</f>
        <v>0</v>
      </c>
      <c r="AH265" s="189"/>
      <c r="AI265" s="132">
        <f>SUM(AI5:AI261)</f>
        <v>5758.09</v>
      </c>
      <c r="AJ265" s="195"/>
      <c r="AK265" s="149">
        <f t="shared" ref="AK265:AP265" si="15">SUM(AK5:AK261)</f>
        <v>331.15</v>
      </c>
      <c r="AL265" s="149">
        <f t="shared" si="15"/>
        <v>0</v>
      </c>
      <c r="AM265" s="238">
        <f t="shared" si="15"/>
        <v>0</v>
      </c>
      <c r="AN265" s="238">
        <f t="shared" si="15"/>
        <v>0</v>
      </c>
      <c r="AO265" s="238">
        <f t="shared" si="15"/>
        <v>0</v>
      </c>
      <c r="AP265" s="246">
        <f t="shared" si="15"/>
        <v>6089.24</v>
      </c>
      <c r="AQ265" s="68" t="s">
        <v>99</v>
      </c>
      <c r="AR265" s="68"/>
    </row>
    <row r="266" spans="1:44" ht="14.25" customHeight="1">
      <c r="C266" s="16"/>
      <c r="D266" s="16"/>
      <c r="E266" s="16"/>
      <c r="F266" s="109"/>
      <c r="G266" s="109"/>
      <c r="H266" s="109"/>
      <c r="I266" s="19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99"/>
      <c r="U266" s="338"/>
      <c r="V266" s="109"/>
      <c r="W266" s="109"/>
      <c r="X266" s="109"/>
      <c r="Y266" s="109"/>
      <c r="Z266" s="109"/>
      <c r="AA266" s="110"/>
      <c r="AB266" s="204"/>
      <c r="AC266" s="109"/>
      <c r="AD266" s="110"/>
      <c r="AE266" s="206"/>
      <c r="AF266" s="142"/>
      <c r="AG266" s="111"/>
      <c r="AH266" s="211"/>
      <c r="AJ266" s="196"/>
      <c r="AK266" s="68"/>
      <c r="AL266" s="68"/>
      <c r="AM266" s="236"/>
      <c r="AN266" s="208"/>
      <c r="AO266" s="208"/>
      <c r="AP266" s="235"/>
      <c r="AQ266" s="68"/>
      <c r="AR266" s="68"/>
    </row>
    <row r="267" spans="1:44" ht="27" thickBot="1">
      <c r="C267" s="107" t="s">
        <v>168</v>
      </c>
      <c r="D267" s="68">
        <f>SUM(F267:AG267)</f>
        <v>70195.42</v>
      </c>
      <c r="F267" s="389">
        <f>F265*11-(150*11)</f>
        <v>13213.309999999998</v>
      </c>
      <c r="G267" s="389">
        <f>G265*11-500</f>
        <v>4574.8500000000004</v>
      </c>
      <c r="H267" s="389">
        <f>H265*11-1100</f>
        <v>6811.9699999999993</v>
      </c>
      <c r="I267" s="200">
        <f t="shared" ref="I267:AB267" si="16">I265*12</f>
        <v>0</v>
      </c>
      <c r="J267" s="389">
        <v>500</v>
      </c>
      <c r="K267" s="389">
        <f t="shared" si="16"/>
        <v>0</v>
      </c>
      <c r="L267" s="389">
        <v>300</v>
      </c>
      <c r="M267" s="389">
        <f>M265*2</f>
        <v>305.26</v>
      </c>
      <c r="N267" s="389">
        <v>72</v>
      </c>
      <c r="O267" s="389">
        <f t="shared" si="16"/>
        <v>0</v>
      </c>
      <c r="P267" s="389">
        <f>P265*11</f>
        <v>3476.99</v>
      </c>
      <c r="Q267" s="389">
        <v>1300</v>
      </c>
      <c r="R267" s="389">
        <f>0</f>
        <v>0</v>
      </c>
      <c r="S267" s="389">
        <v>500</v>
      </c>
      <c r="T267" s="391">
        <f t="shared" si="16"/>
        <v>0</v>
      </c>
      <c r="U267" s="389">
        <f>U265*4</f>
        <v>4400</v>
      </c>
      <c r="V267" s="389">
        <f t="shared" si="16"/>
        <v>0</v>
      </c>
      <c r="W267" s="389">
        <v>5000</v>
      </c>
      <c r="X267" s="389">
        <v>500</v>
      </c>
      <c r="Y267" s="389">
        <v>7500</v>
      </c>
      <c r="Z267" s="389">
        <v>21291</v>
      </c>
      <c r="AA267" s="389">
        <f t="shared" si="16"/>
        <v>0</v>
      </c>
      <c r="AB267" s="391">
        <f t="shared" si="16"/>
        <v>0</v>
      </c>
      <c r="AC267" s="389">
        <f>AC265*4</f>
        <v>100.04</v>
      </c>
      <c r="AD267" s="389">
        <f>AD265*1</f>
        <v>350</v>
      </c>
      <c r="AE267" s="390"/>
      <c r="AF267" s="389">
        <v>0</v>
      </c>
      <c r="AG267" s="389">
        <v>0</v>
      </c>
      <c r="AH267" s="391"/>
      <c r="AI267" s="83">
        <f>SUM(F267:AH267)</f>
        <v>70195.42</v>
      </c>
      <c r="AJ267" s="195"/>
      <c r="AK267" s="83"/>
      <c r="AL267" s="83"/>
      <c r="AM267" s="153"/>
      <c r="AN267" s="208"/>
      <c r="AO267" s="208" t="s">
        <v>134</v>
      </c>
      <c r="AP267" s="235"/>
      <c r="AQ267" s="68" t="s">
        <v>97</v>
      </c>
      <c r="AR267" s="68"/>
    </row>
    <row r="268" spans="1:44" ht="13.8" thickBot="1">
      <c r="B268" s="133" t="s">
        <v>89</v>
      </c>
      <c r="C268" s="328"/>
      <c r="D268" s="127">
        <f>D1-D265-D267</f>
        <v>-2980.75</v>
      </c>
      <c r="F268" s="241">
        <f>F3-F265-F267</f>
        <v>883.4800000000032</v>
      </c>
      <c r="G268" s="241">
        <f>G3-G265-G267</f>
        <v>-636.20000000000027</v>
      </c>
      <c r="H268" s="241">
        <f>H3-H265-H267</f>
        <v>-731.23999999999978</v>
      </c>
      <c r="I268" s="241"/>
      <c r="J268" s="241">
        <f t="shared" ref="J268:U268" si="17">J3-J265-J267</f>
        <v>-100</v>
      </c>
      <c r="K268" s="241">
        <f t="shared" si="17"/>
        <v>65</v>
      </c>
      <c r="L268" s="241">
        <f t="shared" si="17"/>
        <v>200</v>
      </c>
      <c r="M268" s="241">
        <f t="shared" si="17"/>
        <v>-7.8899999999999864</v>
      </c>
      <c r="N268" s="241">
        <f t="shared" si="17"/>
        <v>0</v>
      </c>
      <c r="O268" s="241">
        <f t="shared" si="17"/>
        <v>1329</v>
      </c>
      <c r="P268" s="241">
        <f t="shared" si="17"/>
        <v>234.92000000000007</v>
      </c>
      <c r="Q268" s="241">
        <f t="shared" si="17"/>
        <v>0</v>
      </c>
      <c r="R268" s="241">
        <f t="shared" si="17"/>
        <v>26.379999999999995</v>
      </c>
      <c r="S268" s="241">
        <f t="shared" si="17"/>
        <v>88</v>
      </c>
      <c r="T268" s="241">
        <f t="shared" si="17"/>
        <v>0</v>
      </c>
      <c r="U268" s="241">
        <f t="shared" si="17"/>
        <v>500</v>
      </c>
      <c r="V268" s="241">
        <f>V3-V265-V267</f>
        <v>1000</v>
      </c>
      <c r="W268" s="241">
        <f>W3-W265-W267</f>
        <v>0</v>
      </c>
      <c r="X268" s="241">
        <f>X3-X265-X267</f>
        <v>500</v>
      </c>
      <c r="Y268" s="241">
        <f>Y3-Y265-Y267</f>
        <v>0</v>
      </c>
      <c r="Z268" s="241">
        <f>Z3-Z265-Z267</f>
        <v>0</v>
      </c>
      <c r="AA268" s="241">
        <f>AA3-AA265-AA267</f>
        <v>920</v>
      </c>
      <c r="AB268" s="241"/>
      <c r="AC268" s="241">
        <f>AC3-AC265-AC267</f>
        <v>474.95</v>
      </c>
      <c r="AD268" s="241">
        <f>AD3-AD265-AD267</f>
        <v>100</v>
      </c>
      <c r="AE268" s="241"/>
      <c r="AF268" s="241">
        <f>AF3-AF265-AF267</f>
        <v>944</v>
      </c>
      <c r="AG268" s="241">
        <f>AG3-AG265-AG267</f>
        <v>60</v>
      </c>
      <c r="AH268" s="241"/>
      <c r="AI268" s="242">
        <f>AI3-AI265-AI267</f>
        <v>6166.4900000000052</v>
      </c>
      <c r="AJ268" s="242"/>
      <c r="AK268" s="243">
        <f>AK3-AK265-AK267</f>
        <v>16668.849999999999</v>
      </c>
      <c r="AL268" s="243">
        <f>AL3-AL265</f>
        <v>0</v>
      </c>
      <c r="AM268" s="244">
        <f>AM3-AM265</f>
        <v>0</v>
      </c>
      <c r="AN268" s="244">
        <f>AN3-AN265</f>
        <v>700</v>
      </c>
      <c r="AO268" s="244">
        <f>AO3-AO265</f>
        <v>10000</v>
      </c>
      <c r="AP268" s="247"/>
      <c r="AQ268" s="245" t="s">
        <v>100</v>
      </c>
      <c r="AR268" s="68"/>
    </row>
    <row r="269" spans="1:44" s="107" customFormat="1" ht="14.4">
      <c r="G269" s="17"/>
      <c r="H269" s="17"/>
      <c r="K269" s="75"/>
      <c r="L269" s="37"/>
      <c r="M269" s="75"/>
      <c r="N269"/>
      <c r="O269" s="37"/>
      <c r="P269"/>
      <c r="Q269"/>
      <c r="R269"/>
      <c r="AC269"/>
      <c r="AD269"/>
      <c r="AG269"/>
      <c r="AI269" s="67"/>
      <c r="AJ269" s="112"/>
      <c r="AK269" s="68"/>
      <c r="AL269" s="68"/>
      <c r="AM269" s="68"/>
      <c r="AN269" s="68"/>
      <c r="AO269" s="68"/>
      <c r="AP269" s="16"/>
      <c r="AQ269" s="16"/>
      <c r="AR269"/>
    </row>
    <row r="270" spans="1:44" ht="13.2"/>
    <row r="271" spans="1:44" ht="13.2">
      <c r="F271" s="112">
        <f>F265+F267</f>
        <v>14564.519999999997</v>
      </c>
      <c r="G271" s="112">
        <f t="shared" ref="G271:AG271" si="18">G265+G267</f>
        <v>5036.2000000000007</v>
      </c>
      <c r="H271" s="112">
        <f t="shared" si="18"/>
        <v>7531.24</v>
      </c>
      <c r="I271" s="112">
        <f>I265+I267</f>
        <v>0</v>
      </c>
      <c r="J271" s="112">
        <f t="shared" si="18"/>
        <v>500</v>
      </c>
      <c r="K271" s="112">
        <f t="shared" si="18"/>
        <v>0</v>
      </c>
      <c r="L271" s="112">
        <f t="shared" si="18"/>
        <v>300</v>
      </c>
      <c r="M271" s="112">
        <f t="shared" si="18"/>
        <v>457.89</v>
      </c>
      <c r="N271" s="112">
        <f t="shared" si="18"/>
        <v>72</v>
      </c>
      <c r="O271" s="112">
        <f t="shared" si="18"/>
        <v>0</v>
      </c>
      <c r="P271" s="112">
        <f t="shared" si="18"/>
        <v>3793.08</v>
      </c>
      <c r="Q271" s="112">
        <f t="shared" si="18"/>
        <v>1300</v>
      </c>
      <c r="R271" s="112">
        <f t="shared" si="18"/>
        <v>542.62</v>
      </c>
      <c r="S271" s="112">
        <f t="shared" si="18"/>
        <v>500</v>
      </c>
      <c r="T271" s="112">
        <f t="shared" si="18"/>
        <v>0</v>
      </c>
      <c r="U271" s="112"/>
      <c r="V271" s="112">
        <f t="shared" si="18"/>
        <v>0</v>
      </c>
      <c r="W271" s="112"/>
      <c r="X271" s="112">
        <f t="shared" si="18"/>
        <v>500</v>
      </c>
      <c r="Y271" s="112">
        <f t="shared" si="18"/>
        <v>7500</v>
      </c>
      <c r="Z271" s="112">
        <f t="shared" si="18"/>
        <v>21291</v>
      </c>
      <c r="AA271" s="112">
        <f t="shared" si="18"/>
        <v>0</v>
      </c>
      <c r="AB271" s="112">
        <f t="shared" si="18"/>
        <v>0</v>
      </c>
      <c r="AC271" s="112">
        <f t="shared" si="18"/>
        <v>125.05000000000001</v>
      </c>
      <c r="AD271" s="112">
        <f t="shared" si="18"/>
        <v>700</v>
      </c>
      <c r="AE271" s="112">
        <f t="shared" si="18"/>
        <v>0</v>
      </c>
      <c r="AF271" s="112">
        <f t="shared" si="18"/>
        <v>1056</v>
      </c>
      <c r="AG271" s="112">
        <f t="shared" si="18"/>
        <v>0</v>
      </c>
      <c r="AK271" s="329"/>
    </row>
    <row r="272" spans="1:44" s="107" customFormat="1" ht="13.2">
      <c r="K272" s="75"/>
      <c r="L272" s="37"/>
      <c r="M272" s="75"/>
      <c r="N272"/>
      <c r="O272" s="37"/>
      <c r="P272"/>
      <c r="Q272"/>
      <c r="R272"/>
      <c r="AC272" s="71"/>
      <c r="AD272" s="148"/>
      <c r="AG272"/>
      <c r="AI272" s="67"/>
      <c r="AJ272" s="112"/>
      <c r="AK272" s="330"/>
      <c r="AL272" s="16"/>
      <c r="AM272" s="16"/>
      <c r="AN272" s="16"/>
      <c r="AO272" s="16"/>
      <c r="AP272" s="16"/>
      <c r="AQ272" s="16"/>
      <c r="AR272"/>
    </row>
    <row r="273" spans="11:44" ht="13.2">
      <c r="K273" s="107"/>
      <c r="L273" s="107"/>
      <c r="M273" s="107"/>
      <c r="N273" s="107"/>
      <c r="O273" s="107"/>
      <c r="P273" s="107"/>
      <c r="Q273" s="107"/>
      <c r="R273" s="107"/>
      <c r="AC273" s="107"/>
      <c r="AD273" s="148"/>
      <c r="AG273" s="107"/>
      <c r="AI273" s="112"/>
      <c r="AK273" s="330"/>
      <c r="AR273" s="107"/>
    </row>
    <row r="274" spans="11:44" ht="13.2">
      <c r="AD274" s="148"/>
      <c r="AK274" s="331"/>
    </row>
    <row r="275" spans="11:44" ht="13.2">
      <c r="AK275" s="331"/>
    </row>
    <row r="276" spans="11:44" ht="13.2">
      <c r="K276" s="107"/>
      <c r="L276" s="107"/>
      <c r="M276" s="107"/>
      <c r="N276" s="107"/>
      <c r="O276" s="107"/>
      <c r="P276" s="107"/>
      <c r="Q276" s="107"/>
      <c r="R276" s="107"/>
      <c r="AC276" s="107"/>
      <c r="AD276" s="107"/>
      <c r="AG276" s="107"/>
      <c r="AI276" s="112"/>
      <c r="AK276" s="331"/>
      <c r="AR276" s="107"/>
    </row>
    <row r="277" spans="11:44" ht="13.2">
      <c r="AK277" s="329"/>
    </row>
    <row r="278" spans="11:44" ht="13.2">
      <c r="AK278" s="332"/>
    </row>
    <row r="279" spans="11:44" ht="13.2">
      <c r="AK279" s="329"/>
    </row>
    <row r="280" spans="11:44" ht="13.2">
      <c r="AK280" s="332"/>
    </row>
    <row r="281" spans="11:44" ht="13.2">
      <c r="AK281" s="329"/>
    </row>
    <row r="282" spans="11:44" ht="13.2">
      <c r="AK282" s="329"/>
    </row>
    <row r="283" spans="11:44" ht="13.2"/>
    <row r="284" spans="11:44" ht="13.2"/>
    <row r="285" spans="11:44" ht="13.2"/>
    <row r="286" spans="11:44" ht="13.2"/>
    <row r="287" spans="11:44" ht="13.2"/>
    <row r="288" spans="11:44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  <row r="1130" ht="13.2"/>
    <row r="1131" ht="13.2"/>
    <row r="1132" ht="13.2"/>
    <row r="1133" ht="13.2"/>
    <row r="1134" ht="13.2"/>
    <row r="1135" ht="13.2"/>
    <row r="1136" ht="13.2"/>
    <row r="1137" ht="13.2"/>
    <row r="1138" ht="13.2"/>
    <row r="1139" ht="13.2"/>
    <row r="1140" ht="13.2"/>
    <row r="1141" ht="13.2"/>
    <row r="1142" ht="13.2"/>
    <row r="1143" ht="13.2"/>
    <row r="1144" ht="13.2"/>
    <row r="1145" ht="13.2"/>
    <row r="1146" ht="13.2"/>
    <row r="1147" ht="13.2"/>
    <row r="1148" ht="13.2"/>
    <row r="1149" ht="13.2"/>
    <row r="1150" ht="13.2"/>
    <row r="1151" ht="13.2"/>
    <row r="1152" ht="13.2"/>
    <row r="1153" ht="13.2"/>
    <row r="1154" ht="13.2"/>
    <row r="1155" ht="13.2"/>
    <row r="1156" ht="13.2"/>
    <row r="1157" ht="13.2"/>
    <row r="1158" ht="13.2"/>
    <row r="1159" ht="13.2"/>
    <row r="1160" ht="13.2"/>
    <row r="1161" ht="13.2"/>
    <row r="1162" ht="13.2"/>
    <row r="1163" ht="13.2"/>
    <row r="1164" ht="13.2"/>
    <row r="1165" ht="13.2"/>
    <row r="1166" ht="13.2"/>
    <row r="1167" ht="13.2"/>
    <row r="1168" ht="13.2"/>
    <row r="1169" ht="13.2"/>
    <row r="1170" ht="13.2"/>
    <row r="1171" ht="13.2"/>
    <row r="1172" ht="13.2"/>
    <row r="1173" ht="13.2"/>
    <row r="1174" ht="13.2"/>
    <row r="1175" ht="13.2"/>
    <row r="1176" ht="13.2"/>
    <row r="1177" ht="13.2"/>
    <row r="1178" ht="13.2"/>
    <row r="1179" ht="13.2"/>
    <row r="1180" ht="13.2"/>
    <row r="1181" ht="13.2"/>
    <row r="1182" ht="13.2"/>
    <row r="1183" ht="13.2"/>
    <row r="1184" ht="13.2"/>
  </sheetData>
  <autoFilter ref="A2:AQ265" xr:uid="{CAB81C36-E5FC-4CBF-844F-EF6D3E02048A}"/>
  <mergeCells count="4">
    <mergeCell ref="AC1:AD1"/>
    <mergeCell ref="AK1:AO1"/>
    <mergeCell ref="V1:AA1"/>
    <mergeCell ref="K1:S1"/>
  </mergeCells>
  <phoneticPr fontId="41" type="noConversion"/>
  <pageMargins left="0.25" right="0.25" top="0.75" bottom="0.75" header="0" footer="0"/>
  <pageSetup paperSize="9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AA3E4D-8426-40F3-A168-9B906848883E}">
          <x14:formula1>
            <xm:f>'Table for Budget'!$A$1:$A$29</xm:f>
          </x14:formula1>
          <xm:sqref>C5:C261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6C9C-3082-406C-A237-EF0B238E8AFB}">
  <dimension ref="A1:A29"/>
  <sheetViews>
    <sheetView workbookViewId="0">
      <selection activeCell="B12" sqref="B12"/>
    </sheetView>
  </sheetViews>
  <sheetFormatPr defaultRowHeight="13.2"/>
  <cols>
    <col min="1" max="1" width="21.77734375" style="107" customWidth="1"/>
  </cols>
  <sheetData>
    <row r="1" spans="1:1">
      <c r="A1" s="339" t="s">
        <v>146</v>
      </c>
    </row>
    <row r="2" spans="1:1">
      <c r="A2" s="342" t="s">
        <v>3</v>
      </c>
    </row>
    <row r="3" spans="1:1">
      <c r="A3" s="342" t="s">
        <v>4</v>
      </c>
    </row>
    <row r="4" spans="1:1">
      <c r="A4" s="339" t="s">
        <v>147</v>
      </c>
    </row>
    <row r="5" spans="1:1">
      <c r="A5" s="339" t="s">
        <v>66</v>
      </c>
    </row>
    <row r="6" spans="1:1" ht="26.4">
      <c r="A6" s="339" t="s">
        <v>102</v>
      </c>
    </row>
    <row r="7" spans="1:1">
      <c r="A7" s="339" t="s">
        <v>53</v>
      </c>
    </row>
    <row r="8" spans="1:1">
      <c r="A8" s="339" t="s">
        <v>65</v>
      </c>
    </row>
    <row r="9" spans="1:1">
      <c r="A9" s="339" t="s">
        <v>90</v>
      </c>
    </row>
    <row r="10" spans="1:1">
      <c r="A10" s="339" t="s">
        <v>27</v>
      </c>
    </row>
    <row r="11" spans="1:1">
      <c r="A11" s="339" t="s">
        <v>148</v>
      </c>
    </row>
    <row r="12" spans="1:1" ht="26.4">
      <c r="A12" s="339" t="s">
        <v>26</v>
      </c>
    </row>
    <row r="13" spans="1:1">
      <c r="A13" s="339" t="s">
        <v>67</v>
      </c>
    </row>
    <row r="14" spans="1:1">
      <c r="A14" s="339" t="s">
        <v>140</v>
      </c>
    </row>
    <row r="15" spans="1:1">
      <c r="A15" s="339" t="s">
        <v>139</v>
      </c>
    </row>
    <row r="16" spans="1:1">
      <c r="A16" s="339" t="s">
        <v>141</v>
      </c>
    </row>
    <row r="17" spans="1:1">
      <c r="A17" s="339" t="s">
        <v>101</v>
      </c>
    </row>
    <row r="18" spans="1:1" ht="26.4">
      <c r="A18" s="339" t="s">
        <v>68</v>
      </c>
    </row>
    <row r="19" spans="1:1">
      <c r="A19" s="339" t="s">
        <v>91</v>
      </c>
    </row>
    <row r="20" spans="1:1">
      <c r="A20" s="339" t="s">
        <v>69</v>
      </c>
    </row>
    <row r="21" spans="1:1">
      <c r="A21" s="339" t="s">
        <v>149</v>
      </c>
    </row>
    <row r="22" spans="1:1">
      <c r="A22" s="339" t="s">
        <v>60</v>
      </c>
    </row>
    <row r="23" spans="1:1">
      <c r="A23" s="341" t="s">
        <v>10</v>
      </c>
    </row>
    <row r="24" spans="1:1">
      <c r="A24" s="339" t="s">
        <v>13</v>
      </c>
    </row>
    <row r="25" spans="1:1">
      <c r="A25" s="341" t="s">
        <v>50</v>
      </c>
    </row>
    <row r="26" spans="1:1">
      <c r="A26" s="341" t="s">
        <v>123</v>
      </c>
    </row>
    <row r="27" spans="1:1">
      <c r="A27" s="341" t="s">
        <v>87</v>
      </c>
    </row>
    <row r="28" spans="1:1">
      <c r="A28" s="341" t="s">
        <v>93</v>
      </c>
    </row>
    <row r="29" spans="1:1">
      <c r="A29" s="341" t="s">
        <v>122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88" customWidth="1"/>
    <col min="3" max="3" width="9.109375" style="16"/>
    <col min="4" max="4" width="16.6640625" style="16" customWidth="1"/>
    <col min="5" max="5" width="9.109375" style="84"/>
    <col min="6" max="6" width="9.109375" style="87"/>
    <col min="7" max="9" width="9.109375" style="84"/>
  </cols>
  <sheetData>
    <row r="1" spans="1:8">
      <c r="B1" s="86"/>
      <c r="C1" s="86" t="s">
        <v>64</v>
      </c>
      <c r="D1" s="86" t="s">
        <v>75</v>
      </c>
      <c r="F1" s="86"/>
      <c r="G1" s="86" t="s">
        <v>64</v>
      </c>
      <c r="H1" s="86" t="s">
        <v>75</v>
      </c>
    </row>
    <row r="2" spans="1:8" ht="26.4">
      <c r="A2" s="77" t="s">
        <v>70</v>
      </c>
      <c r="B2" s="86">
        <v>1</v>
      </c>
      <c r="C2" s="83">
        <v>15</v>
      </c>
      <c r="D2" s="78"/>
      <c r="E2" s="85" t="s">
        <v>77</v>
      </c>
      <c r="F2" s="383">
        <v>1</v>
      </c>
      <c r="G2" s="384">
        <v>35.630000000000003</v>
      </c>
      <c r="H2" s="79"/>
    </row>
    <row r="3" spans="1:8">
      <c r="B3" s="86">
        <v>2</v>
      </c>
      <c r="C3" s="83">
        <v>4.13</v>
      </c>
      <c r="D3" s="78"/>
      <c r="F3" s="383"/>
      <c r="G3" s="384"/>
      <c r="H3" s="79"/>
    </row>
    <row r="4" spans="1:8">
      <c r="B4" s="86">
        <v>3</v>
      </c>
      <c r="C4" s="78"/>
      <c r="D4" s="78">
        <v>7.5</v>
      </c>
      <c r="F4" s="89">
        <v>2</v>
      </c>
      <c r="G4" s="80">
        <v>24.75</v>
      </c>
      <c r="H4" s="79"/>
    </row>
    <row r="5" spans="1:8">
      <c r="B5" s="86">
        <v>4</v>
      </c>
      <c r="C5" s="96">
        <v>6.38</v>
      </c>
      <c r="D5" s="78"/>
      <c r="F5" s="89">
        <v>3</v>
      </c>
      <c r="G5" s="79"/>
      <c r="H5" s="80">
        <v>12.38</v>
      </c>
    </row>
    <row r="6" spans="1:8">
      <c r="B6" s="86">
        <v>5</v>
      </c>
      <c r="C6" s="96">
        <v>6.75</v>
      </c>
      <c r="D6" s="78"/>
      <c r="F6" s="89">
        <v>3</v>
      </c>
      <c r="G6" s="79"/>
      <c r="H6" s="80">
        <v>19.5</v>
      </c>
    </row>
    <row r="7" spans="1:8">
      <c r="B7" s="86">
        <v>6</v>
      </c>
      <c r="C7" s="83">
        <v>10.5</v>
      </c>
      <c r="D7" s="78"/>
      <c r="F7" s="89">
        <v>4</v>
      </c>
      <c r="G7" s="79"/>
      <c r="H7" s="80">
        <v>75</v>
      </c>
    </row>
    <row r="8" spans="1:8">
      <c r="B8" s="86">
        <v>7</v>
      </c>
      <c r="C8" s="78"/>
      <c r="D8" s="78">
        <v>10.130000000000001</v>
      </c>
      <c r="F8" s="89">
        <v>5</v>
      </c>
      <c r="G8" s="80">
        <v>21.38</v>
      </c>
      <c r="H8" s="79"/>
    </row>
    <row r="9" spans="1:8">
      <c r="B9" s="86">
        <v>8</v>
      </c>
      <c r="C9" s="83">
        <v>12.38</v>
      </c>
      <c r="D9" s="78"/>
      <c r="F9" s="89">
        <v>6</v>
      </c>
      <c r="G9" s="80">
        <v>13.13</v>
      </c>
      <c r="H9" s="79"/>
    </row>
    <row r="10" spans="1:8">
      <c r="B10" s="86">
        <v>9</v>
      </c>
      <c r="C10" s="83">
        <v>12.75</v>
      </c>
      <c r="D10" s="78"/>
      <c r="F10" s="89">
        <v>7</v>
      </c>
      <c r="G10" s="80">
        <v>17.63</v>
      </c>
      <c r="H10" s="79"/>
    </row>
    <row r="11" spans="1:8">
      <c r="B11" s="86">
        <v>10</v>
      </c>
      <c r="C11" s="83">
        <v>14.63</v>
      </c>
      <c r="D11" s="78"/>
      <c r="F11" s="89">
        <v>8</v>
      </c>
      <c r="G11" s="80">
        <v>15.75</v>
      </c>
      <c r="H11" s="79"/>
    </row>
    <row r="12" spans="1:8">
      <c r="B12" s="86">
        <v>11</v>
      </c>
      <c r="C12" s="83">
        <v>9.3800000000000008</v>
      </c>
      <c r="D12" s="78"/>
      <c r="F12" s="89" t="s">
        <v>78</v>
      </c>
      <c r="G12" s="79"/>
      <c r="H12" s="80">
        <v>13.88</v>
      </c>
    </row>
    <row r="13" spans="1:8">
      <c r="B13" s="86">
        <v>12</v>
      </c>
      <c r="C13" s="83">
        <v>8.25</v>
      </c>
      <c r="D13" s="78"/>
      <c r="F13" s="89" t="s">
        <v>79</v>
      </c>
      <c r="G13" s="79"/>
      <c r="H13" s="80">
        <v>13.5</v>
      </c>
    </row>
    <row r="14" spans="1:8">
      <c r="B14" s="86">
        <v>13</v>
      </c>
      <c r="C14" s="96">
        <v>13.13</v>
      </c>
      <c r="D14" s="78"/>
      <c r="F14" s="89" t="s">
        <v>80</v>
      </c>
      <c r="G14" s="80">
        <v>13.88</v>
      </c>
      <c r="H14" s="79"/>
    </row>
    <row r="15" spans="1:8">
      <c r="B15" s="86">
        <v>14</v>
      </c>
      <c r="C15" s="83">
        <v>9.75</v>
      </c>
      <c r="D15" s="78"/>
      <c r="F15" s="86"/>
      <c r="G15" s="81"/>
      <c r="H15" s="81"/>
    </row>
    <row r="16" spans="1:8">
      <c r="B16" s="86">
        <v>15</v>
      </c>
      <c r="C16" s="83">
        <v>9.75</v>
      </c>
      <c r="D16" s="78"/>
      <c r="F16" s="86"/>
      <c r="G16" s="81"/>
      <c r="H16" s="81"/>
    </row>
    <row r="17" spans="2:8">
      <c r="B17" s="86">
        <v>16</v>
      </c>
      <c r="C17" s="83">
        <v>8.6300000000000008</v>
      </c>
      <c r="D17" s="78"/>
      <c r="F17" s="86"/>
      <c r="G17" s="81"/>
      <c r="H17" s="81"/>
    </row>
    <row r="18" spans="2:8">
      <c r="B18" s="86">
        <v>17</v>
      </c>
      <c r="C18" s="100">
        <v>9.75</v>
      </c>
      <c r="D18" s="78"/>
      <c r="F18" s="86"/>
      <c r="G18" s="81"/>
      <c r="H18" s="81"/>
    </row>
    <row r="19" spans="2:8">
      <c r="B19" s="86">
        <v>18</v>
      </c>
      <c r="C19" s="83">
        <v>21.38</v>
      </c>
      <c r="D19" s="78"/>
      <c r="F19" s="86"/>
      <c r="G19" s="81"/>
      <c r="H19" s="81"/>
    </row>
    <row r="20" spans="2:8">
      <c r="B20" s="86" t="s">
        <v>71</v>
      </c>
      <c r="C20" s="83">
        <v>12.75</v>
      </c>
      <c r="D20" s="78"/>
      <c r="F20" s="86"/>
      <c r="G20" s="81"/>
      <c r="H20" s="81"/>
    </row>
    <row r="21" spans="2:8">
      <c r="B21" s="86" t="s">
        <v>72</v>
      </c>
      <c r="C21" s="83">
        <v>12.75</v>
      </c>
      <c r="D21" s="78"/>
      <c r="F21" s="86"/>
      <c r="G21" s="81"/>
      <c r="H21" s="81"/>
    </row>
    <row r="22" spans="2:8">
      <c r="B22" s="86">
        <v>20</v>
      </c>
      <c r="C22" s="101"/>
      <c r="D22" s="78">
        <v>9.75</v>
      </c>
      <c r="F22" s="86"/>
      <c r="G22" s="81"/>
      <c r="H22" s="81"/>
    </row>
    <row r="23" spans="2:8">
      <c r="B23" s="86">
        <v>21</v>
      </c>
      <c r="C23" s="83">
        <v>9</v>
      </c>
      <c r="D23" s="78"/>
      <c r="F23" s="86"/>
      <c r="G23" s="81"/>
      <c r="H23" s="81"/>
    </row>
    <row r="24" spans="2:8">
      <c r="B24" s="86">
        <v>22</v>
      </c>
      <c r="C24" s="83">
        <v>8.6300000000000008</v>
      </c>
      <c r="D24" s="78"/>
      <c r="F24" s="86"/>
      <c r="G24" s="81"/>
      <c r="H24" s="81"/>
    </row>
    <row r="25" spans="2:8">
      <c r="B25" s="86">
        <v>23</v>
      </c>
      <c r="C25" s="83">
        <v>8.6300000000000008</v>
      </c>
      <c r="D25" s="78"/>
      <c r="F25" s="86"/>
      <c r="G25" s="81"/>
      <c r="H25" s="81"/>
    </row>
    <row r="26" spans="2:8">
      <c r="B26" s="86">
        <v>24</v>
      </c>
      <c r="C26" s="96">
        <v>9.75</v>
      </c>
      <c r="D26" s="78"/>
      <c r="F26" s="86"/>
      <c r="G26" s="81"/>
      <c r="H26" s="81"/>
    </row>
    <row r="27" spans="2:8">
      <c r="B27" s="86">
        <v>25</v>
      </c>
      <c r="C27" s="78"/>
      <c r="D27" s="78">
        <v>19.5</v>
      </c>
      <c r="F27" s="86"/>
      <c r="G27" s="81"/>
      <c r="H27" s="81"/>
    </row>
    <row r="28" spans="2:8">
      <c r="B28" s="86" t="s">
        <v>73</v>
      </c>
      <c r="C28" s="83">
        <v>10.88</v>
      </c>
      <c r="D28" s="78"/>
      <c r="F28" s="86"/>
      <c r="G28" s="81"/>
      <c r="H28" s="81"/>
    </row>
    <row r="29" spans="2:8">
      <c r="B29" s="86" t="s">
        <v>74</v>
      </c>
      <c r="C29" s="83">
        <v>10.88</v>
      </c>
      <c r="D29" s="78"/>
      <c r="F29" s="86"/>
      <c r="G29" s="81"/>
      <c r="H29" s="81"/>
    </row>
    <row r="30" spans="2:8">
      <c r="B30" s="86">
        <v>27</v>
      </c>
      <c r="C30" s="83">
        <v>15</v>
      </c>
      <c r="D30" s="78"/>
      <c r="F30" s="86"/>
      <c r="G30" s="81"/>
      <c r="H30" s="81"/>
    </row>
    <row r="31" spans="2:8">
      <c r="B31" s="86">
        <v>28</v>
      </c>
      <c r="C31" s="83">
        <v>37.130000000000003</v>
      </c>
      <c r="D31" s="78"/>
      <c r="F31" s="86"/>
      <c r="G31" s="81"/>
      <c r="H31" s="81"/>
    </row>
    <row r="32" spans="2:8">
      <c r="B32" s="86">
        <v>29</v>
      </c>
      <c r="C32" s="83">
        <v>9.75</v>
      </c>
      <c r="D32" s="78"/>
      <c r="F32" s="86"/>
      <c r="G32" s="81"/>
      <c r="H32" s="81"/>
    </row>
    <row r="33" spans="2:9">
      <c r="B33" s="86">
        <v>30</v>
      </c>
      <c r="C33" s="83">
        <v>9.3800000000000008</v>
      </c>
      <c r="D33" s="78"/>
      <c r="F33" s="86"/>
      <c r="G33" s="81"/>
      <c r="H33" s="81"/>
    </row>
    <row r="34" spans="2:9">
      <c r="B34" s="86" t="s">
        <v>76</v>
      </c>
      <c r="C34" s="83">
        <v>52.13</v>
      </c>
      <c r="D34" s="78"/>
      <c r="F34" s="86"/>
      <c r="G34" s="81"/>
      <c r="H34" s="81"/>
    </row>
    <row r="35" spans="2:9" ht="13.8" thickBot="1">
      <c r="B35" s="87"/>
      <c r="C35" s="91">
        <f>SUM(C2:C34)</f>
        <v>379.19999999999993</v>
      </c>
      <c r="D35" s="82">
        <f>SUM(D2:D34)</f>
        <v>46.88</v>
      </c>
      <c r="F35" s="86"/>
      <c r="G35" s="92">
        <f>SUM(G2:G34)</f>
        <v>142.14999999999998</v>
      </c>
      <c r="H35" s="81">
        <f>SUM(H2:H34)</f>
        <v>134.26</v>
      </c>
    </row>
    <row r="36" spans="2:9" ht="13.8" thickTop="1"/>
    <row r="38" spans="2:9" ht="26.4">
      <c r="B38" s="88" t="s">
        <v>81</v>
      </c>
      <c r="C38" s="93">
        <f>C35+G35</f>
        <v>521.34999999999991</v>
      </c>
    </row>
    <row r="40" spans="2:9">
      <c r="B40" s="88" t="s">
        <v>75</v>
      </c>
      <c r="C40" s="16">
        <f>D35+H35</f>
        <v>181.14</v>
      </c>
      <c r="D40" s="16" t="s">
        <v>82</v>
      </c>
    </row>
    <row r="42" spans="2:9" s="76" customFormat="1" ht="26.4">
      <c r="B42" s="88" t="s">
        <v>84</v>
      </c>
      <c r="C42" s="97">
        <f>C26+C22+C14+C6+C5</f>
        <v>36.010000000000005</v>
      </c>
      <c r="D42" s="16"/>
      <c r="E42" s="84"/>
      <c r="F42" s="87"/>
      <c r="G42" s="84"/>
      <c r="H42" s="84"/>
      <c r="I42" s="84"/>
    </row>
    <row r="43" spans="2:9" ht="13.8" thickBot="1"/>
    <row r="44" spans="2:9" ht="13.8" thickBot="1">
      <c r="B44" s="102" t="s">
        <v>15</v>
      </c>
      <c r="C44" s="103">
        <f>C38-C42</f>
        <v>485.33999999999992</v>
      </c>
      <c r="D44" s="104" t="s">
        <v>85</v>
      </c>
    </row>
    <row r="46" spans="2:9">
      <c r="B46" s="88" t="s">
        <v>83</v>
      </c>
      <c r="C46" s="94">
        <v>700</v>
      </c>
      <c r="D46" s="105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B9B-5FFF-4181-BBD6-869812E83ED5}">
  <dimension ref="A1:H60"/>
  <sheetViews>
    <sheetView workbookViewId="0">
      <selection activeCell="D4" sqref="D4:D14"/>
    </sheetView>
  </sheetViews>
  <sheetFormatPr defaultRowHeight="13.2"/>
  <cols>
    <col min="1" max="1" width="31.44140625" bestFit="1" customWidth="1"/>
    <col min="2" max="2" width="8.5546875" style="107" bestFit="1" customWidth="1"/>
    <col min="3" max="3" width="25.88671875" style="107" customWidth="1"/>
    <col min="4" max="4" width="22.21875" style="228" customWidth="1"/>
    <col min="5" max="5" width="23.5546875" customWidth="1"/>
  </cols>
  <sheetData>
    <row r="1" spans="1:8" s="107" customFormat="1" ht="15.6">
      <c r="A1" s="264" t="s">
        <v>104</v>
      </c>
      <c r="B1" s="265"/>
      <c r="C1" s="265"/>
      <c r="D1" s="266">
        <f>SUM(D4:D63)</f>
        <v>80495</v>
      </c>
      <c r="E1" s="265"/>
      <c r="F1" s="265"/>
      <c r="G1" s="265"/>
      <c r="H1" s="265"/>
    </row>
    <row r="2" spans="1:8" ht="13.8">
      <c r="A2" s="265"/>
      <c r="B2" s="267"/>
      <c r="C2" s="268"/>
      <c r="D2" s="269"/>
      <c r="E2" s="270"/>
      <c r="F2" s="265"/>
      <c r="G2" s="265"/>
      <c r="H2" s="265"/>
    </row>
    <row r="3" spans="1:8" ht="26.4">
      <c r="A3" s="271" t="s">
        <v>118</v>
      </c>
      <c r="B3" s="271" t="s">
        <v>108</v>
      </c>
      <c r="C3" s="271" t="s">
        <v>7</v>
      </c>
      <c r="D3" s="272" t="s">
        <v>51</v>
      </c>
      <c r="E3" s="273" t="s">
        <v>128</v>
      </c>
      <c r="F3" s="265"/>
      <c r="G3" s="265"/>
      <c r="H3" s="265"/>
    </row>
    <row r="4" spans="1:8" ht="13.8">
      <c r="A4" s="274" t="s">
        <v>119</v>
      </c>
      <c r="B4" s="275" t="s">
        <v>111</v>
      </c>
      <c r="C4" s="276" t="s">
        <v>112</v>
      </c>
      <c r="D4" s="277">
        <f>15149/2</f>
        <v>7574.5</v>
      </c>
      <c r="E4" s="278" t="s">
        <v>133</v>
      </c>
      <c r="F4" s="265"/>
      <c r="G4" s="265"/>
      <c r="H4" s="265"/>
    </row>
    <row r="5" spans="1:8" ht="26.4">
      <c r="A5" s="274" t="s">
        <v>119</v>
      </c>
      <c r="B5" s="275" t="s">
        <v>111</v>
      </c>
      <c r="C5" s="276" t="s">
        <v>129</v>
      </c>
      <c r="D5" s="277">
        <v>756</v>
      </c>
      <c r="E5" s="278"/>
      <c r="F5" s="265"/>
      <c r="G5" s="265"/>
      <c r="H5" s="265"/>
    </row>
    <row r="6" spans="1:8" ht="13.8">
      <c r="A6" s="274" t="s">
        <v>119</v>
      </c>
      <c r="B6" s="275" t="s">
        <v>109</v>
      </c>
      <c r="C6" s="276" t="s">
        <v>115</v>
      </c>
      <c r="D6" s="277">
        <f>1500/2</f>
        <v>750</v>
      </c>
      <c r="E6" s="278" t="s">
        <v>133</v>
      </c>
      <c r="F6" s="265"/>
      <c r="G6" s="265"/>
      <c r="H6" s="265"/>
    </row>
    <row r="7" spans="1:8" ht="14.4" thickBot="1">
      <c r="A7" s="274" t="s">
        <v>119</v>
      </c>
      <c r="B7" s="275" t="s">
        <v>109</v>
      </c>
      <c r="C7" s="276" t="s">
        <v>130</v>
      </c>
      <c r="D7" s="277">
        <f>1500/2</f>
        <v>750</v>
      </c>
      <c r="E7" s="278" t="s">
        <v>133</v>
      </c>
      <c r="F7" s="265"/>
      <c r="G7" s="265"/>
      <c r="H7" s="265"/>
    </row>
    <row r="8" spans="1:8" ht="14.4" thickBot="1">
      <c r="A8" s="274" t="s">
        <v>119</v>
      </c>
      <c r="B8" s="274" t="s">
        <v>110</v>
      </c>
      <c r="C8" s="276" t="s">
        <v>131</v>
      </c>
      <c r="D8" s="277">
        <v>6500</v>
      </c>
      <c r="E8" s="278"/>
      <c r="F8" s="265"/>
      <c r="G8" s="279">
        <f>SUM(D4:D14)-10000-12600</f>
        <v>14790.5</v>
      </c>
      <c r="H8" s="265"/>
    </row>
    <row r="9" spans="1:8" ht="13.8">
      <c r="A9" s="274" t="s">
        <v>119</v>
      </c>
      <c r="B9" s="274" t="s">
        <v>110</v>
      </c>
      <c r="C9" s="276" t="s">
        <v>132</v>
      </c>
      <c r="D9" s="277">
        <v>3000</v>
      </c>
      <c r="E9" s="278"/>
      <c r="F9" s="265"/>
      <c r="G9" s="265"/>
      <c r="H9" s="265"/>
    </row>
    <row r="10" spans="1:8" s="107" customFormat="1" ht="13.8">
      <c r="A10" s="274" t="s">
        <v>119</v>
      </c>
      <c r="B10" s="274" t="s">
        <v>110</v>
      </c>
      <c r="C10" s="280" t="s">
        <v>106</v>
      </c>
      <c r="D10" s="281">
        <v>680</v>
      </c>
      <c r="E10" s="278"/>
      <c r="F10" s="265"/>
      <c r="G10" s="265"/>
      <c r="H10" s="265"/>
    </row>
    <row r="11" spans="1:8" ht="13.8">
      <c r="A11" s="274" t="s">
        <v>119</v>
      </c>
      <c r="B11" s="274" t="s">
        <v>110</v>
      </c>
      <c r="C11" s="280" t="s">
        <v>107</v>
      </c>
      <c r="D11" s="281">
        <v>200</v>
      </c>
      <c r="E11" s="282"/>
      <c r="F11" s="265"/>
      <c r="G11" s="265"/>
      <c r="H11" s="265"/>
    </row>
    <row r="12" spans="1:8" ht="13.8">
      <c r="A12" s="275" t="s">
        <v>119</v>
      </c>
      <c r="B12" s="275" t="s">
        <v>109</v>
      </c>
      <c r="C12" s="276" t="s">
        <v>116</v>
      </c>
      <c r="D12" s="283">
        <v>6300</v>
      </c>
      <c r="E12" s="284" t="s">
        <v>135</v>
      </c>
      <c r="F12" s="265"/>
      <c r="G12" s="265"/>
      <c r="H12" s="265"/>
    </row>
    <row r="13" spans="1:8" ht="13.8">
      <c r="A13" s="275" t="s">
        <v>119</v>
      </c>
      <c r="B13" s="274" t="s">
        <v>109</v>
      </c>
      <c r="C13" s="280" t="s">
        <v>105</v>
      </c>
      <c r="D13" s="281">
        <v>10000</v>
      </c>
      <c r="E13" s="284" t="s">
        <v>124</v>
      </c>
      <c r="F13" s="265"/>
      <c r="G13" s="265"/>
      <c r="H13" s="265"/>
    </row>
    <row r="14" spans="1:8" ht="13.8">
      <c r="A14" s="275" t="s">
        <v>119</v>
      </c>
      <c r="B14" s="275" t="s">
        <v>109</v>
      </c>
      <c r="C14" s="276" t="s">
        <v>117</v>
      </c>
      <c r="D14" s="283">
        <v>880</v>
      </c>
      <c r="E14" s="278"/>
      <c r="F14" s="265"/>
      <c r="G14" s="265"/>
      <c r="H14" s="265"/>
    </row>
    <row r="15" spans="1:8" ht="14.4" thickBot="1">
      <c r="A15" s="285"/>
      <c r="B15" s="285"/>
      <c r="C15" s="286"/>
      <c r="D15" s="287"/>
      <c r="E15" s="288"/>
      <c r="F15" s="265"/>
      <c r="G15" s="265"/>
      <c r="H15" s="265"/>
    </row>
    <row r="16" spans="1:8" ht="14.4" thickBot="1">
      <c r="A16" s="275" t="s">
        <v>120</v>
      </c>
      <c r="B16" s="275" t="s">
        <v>110</v>
      </c>
      <c r="C16" s="276" t="s">
        <v>113</v>
      </c>
      <c r="D16" s="283">
        <v>19194</v>
      </c>
      <c r="E16" s="278"/>
      <c r="F16" s="265"/>
      <c r="G16" s="279">
        <f>SUM(D16:D17)</f>
        <v>34030</v>
      </c>
      <c r="H16" s="265"/>
    </row>
    <row r="17" spans="1:8" ht="13.8">
      <c r="A17" s="275" t="s">
        <v>120</v>
      </c>
      <c r="B17" s="275" t="s">
        <v>109</v>
      </c>
      <c r="C17" s="276" t="s">
        <v>114</v>
      </c>
      <c r="D17" s="283">
        <v>14836</v>
      </c>
      <c r="E17" s="278"/>
      <c r="F17" s="265"/>
      <c r="G17" s="265"/>
      <c r="H17" s="265"/>
    </row>
    <row r="18" spans="1:8" ht="13.8">
      <c r="A18" s="275" t="s">
        <v>120</v>
      </c>
      <c r="B18" s="275" t="s">
        <v>111</v>
      </c>
      <c r="C18" s="276" t="s">
        <v>112</v>
      </c>
      <c r="D18" s="277">
        <f>15149/2</f>
        <v>7574.5</v>
      </c>
      <c r="E18" s="278"/>
      <c r="F18" s="265"/>
      <c r="G18" s="265"/>
      <c r="H18" s="265"/>
    </row>
    <row r="19" spans="1:8" ht="13.8">
      <c r="A19" s="275" t="s">
        <v>120</v>
      </c>
      <c r="B19" s="275" t="s">
        <v>109</v>
      </c>
      <c r="C19" s="276" t="s">
        <v>115</v>
      </c>
      <c r="D19" s="277">
        <f>1500/2</f>
        <v>750</v>
      </c>
      <c r="E19" s="278"/>
      <c r="F19" s="265"/>
      <c r="G19" s="265"/>
      <c r="H19" s="265"/>
    </row>
    <row r="20" spans="1:8" ht="13.8">
      <c r="A20" s="275" t="s">
        <v>120</v>
      </c>
      <c r="B20" s="275" t="s">
        <v>109</v>
      </c>
      <c r="C20" s="276" t="s">
        <v>130</v>
      </c>
      <c r="D20" s="277">
        <f>1500/2</f>
        <v>750</v>
      </c>
      <c r="E20" s="278"/>
      <c r="F20" s="265"/>
      <c r="G20" s="265"/>
      <c r="H20" s="265"/>
    </row>
    <row r="21" spans="1:8">
      <c r="A21" s="225"/>
      <c r="B21" s="225"/>
      <c r="C21" s="125"/>
      <c r="D21" s="229"/>
      <c r="E21" s="224"/>
    </row>
    <row r="22" spans="1:8">
      <c r="A22" s="135"/>
      <c r="B22" s="135"/>
      <c r="C22" s="129"/>
      <c r="D22" s="231"/>
      <c r="E22" s="163"/>
    </row>
    <row r="23" spans="1:8">
      <c r="A23" s="135"/>
      <c r="B23" s="135"/>
      <c r="C23" s="125"/>
      <c r="D23" s="229"/>
      <c r="E23" s="163"/>
    </row>
    <row r="24" spans="1:8">
      <c r="A24" s="135"/>
      <c r="B24" s="135"/>
      <c r="C24" s="125"/>
      <c r="D24" s="229"/>
      <c r="E24" s="163"/>
    </row>
    <row r="25" spans="1:8">
      <c r="A25" s="135"/>
      <c r="B25" s="135"/>
      <c r="C25" s="129"/>
      <c r="D25" s="230"/>
      <c r="E25" s="163"/>
    </row>
    <row r="26" spans="1:8">
      <c r="A26" s="135"/>
      <c r="B26" s="135"/>
      <c r="C26" s="129"/>
      <c r="D26" s="232"/>
      <c r="E26" s="164"/>
    </row>
    <row r="27" spans="1:8">
      <c r="A27" s="135"/>
      <c r="B27" s="135"/>
      <c r="C27" s="129"/>
      <c r="D27" s="232"/>
      <c r="E27" s="164"/>
    </row>
    <row r="28" spans="1:8">
      <c r="A28" s="135"/>
      <c r="B28" s="135"/>
      <c r="C28" s="129"/>
      <c r="D28" s="232"/>
      <c r="E28" s="164"/>
    </row>
    <row r="29" spans="1:8">
      <c r="A29" s="135"/>
      <c r="B29" s="135"/>
      <c r="C29" s="129"/>
      <c r="D29" s="232"/>
      <c r="E29" s="164"/>
    </row>
    <row r="30" spans="1:8">
      <c r="A30" s="135"/>
      <c r="B30" s="135"/>
      <c r="C30" s="129"/>
      <c r="D30" s="232"/>
      <c r="E30" s="164"/>
    </row>
    <row r="31" spans="1:8">
      <c r="A31" s="135"/>
      <c r="B31" s="135"/>
      <c r="C31" s="129"/>
      <c r="D31" s="232"/>
      <c r="E31" s="164"/>
    </row>
    <row r="32" spans="1:8">
      <c r="A32" s="135"/>
      <c r="B32" s="135"/>
      <c r="C32" s="129"/>
      <c r="D32" s="232"/>
      <c r="E32" s="164"/>
    </row>
    <row r="33" spans="1:5">
      <c r="A33" s="135"/>
      <c r="B33" s="135"/>
      <c r="C33" s="129"/>
      <c r="D33" s="232"/>
      <c r="E33" s="164"/>
    </row>
    <row r="34" spans="1:5">
      <c r="A34" s="135"/>
      <c r="B34" s="135"/>
      <c r="C34" s="129"/>
      <c r="D34" s="232"/>
      <c r="E34" s="164"/>
    </row>
    <row r="35" spans="1:5">
      <c r="A35" s="135"/>
      <c r="B35" s="135"/>
      <c r="C35" s="136"/>
      <c r="D35" s="232"/>
      <c r="E35" s="164"/>
    </row>
    <row r="36" spans="1:5">
      <c r="A36" s="135"/>
      <c r="B36" s="135"/>
      <c r="C36" s="130"/>
      <c r="D36" s="232"/>
      <c r="E36" s="164"/>
    </row>
    <row r="37" spans="1:5">
      <c r="A37" s="135"/>
      <c r="B37" s="135"/>
      <c r="C37" s="226"/>
      <c r="D37" s="232"/>
      <c r="E37" s="164"/>
    </row>
    <row r="38" spans="1:5">
      <c r="A38" s="135"/>
      <c r="B38" s="135"/>
      <c r="C38" s="226"/>
      <c r="D38" s="232"/>
      <c r="E38" s="164"/>
    </row>
    <row r="39" spans="1:5">
      <c r="A39" s="135"/>
      <c r="B39" s="135"/>
      <c r="C39" s="139"/>
      <c r="D39" s="232"/>
      <c r="E39" s="164"/>
    </row>
    <row r="40" spans="1:5">
      <c r="A40" s="135"/>
      <c r="B40" s="135"/>
      <c r="C40" s="139"/>
      <c r="D40" s="232"/>
      <c r="E40" s="164"/>
    </row>
    <row r="41" spans="1:5">
      <c r="A41" s="135"/>
      <c r="B41" s="135"/>
      <c r="C41" s="139"/>
      <c r="D41" s="232"/>
      <c r="E41" s="164"/>
    </row>
    <row r="42" spans="1:5" ht="13.8">
      <c r="A42" s="135"/>
      <c r="B42" s="135"/>
      <c r="C42" s="227"/>
      <c r="D42" s="232"/>
      <c r="E42" s="164"/>
    </row>
    <row r="43" spans="1:5">
      <c r="A43" s="135"/>
      <c r="B43" s="135"/>
      <c r="C43" s="139"/>
      <c r="D43" s="232"/>
      <c r="E43" s="164"/>
    </row>
    <row r="44" spans="1:5">
      <c r="A44" s="138"/>
      <c r="B44" s="138"/>
      <c r="C44" s="139"/>
      <c r="D44" s="233"/>
      <c r="E44" s="163"/>
    </row>
    <row r="45" spans="1:5">
      <c r="A45" s="138"/>
      <c r="B45" s="138"/>
      <c r="C45" s="139"/>
      <c r="D45" s="233"/>
      <c r="E45" s="163"/>
    </row>
    <row r="46" spans="1:5">
      <c r="A46" s="138"/>
      <c r="B46" s="138"/>
      <c r="C46" s="139"/>
      <c r="D46" s="233"/>
      <c r="E46" s="163"/>
    </row>
    <row r="47" spans="1:5">
      <c r="A47" s="138"/>
      <c r="B47" s="138"/>
      <c r="C47" s="139"/>
      <c r="D47" s="233"/>
      <c r="E47" s="163"/>
    </row>
    <row r="48" spans="1:5">
      <c r="A48" s="138"/>
      <c r="B48" s="138"/>
      <c r="C48" s="139"/>
      <c r="D48" s="233"/>
      <c r="E48" s="163"/>
    </row>
    <row r="49" spans="1:5">
      <c r="A49" s="138"/>
      <c r="B49" s="138"/>
      <c r="C49" s="139"/>
      <c r="D49" s="233"/>
      <c r="E49" s="163"/>
    </row>
    <row r="50" spans="1:5">
      <c r="A50" s="138"/>
      <c r="B50" s="138"/>
      <c r="C50" s="139"/>
      <c r="D50" s="233"/>
      <c r="E50" s="163"/>
    </row>
    <row r="51" spans="1:5">
      <c r="A51" s="138"/>
      <c r="B51" s="138"/>
      <c r="C51" s="139"/>
      <c r="D51" s="233"/>
      <c r="E51" s="163"/>
    </row>
    <row r="52" spans="1:5">
      <c r="A52" s="138"/>
      <c r="B52" s="138"/>
      <c r="C52" s="139"/>
      <c r="D52" s="233"/>
      <c r="E52" s="163"/>
    </row>
    <row r="53" spans="1:5">
      <c r="A53" s="138"/>
      <c r="B53" s="138"/>
      <c r="C53" s="126"/>
      <c r="D53" s="231"/>
      <c r="E53" s="191"/>
    </row>
    <row r="54" spans="1:5">
      <c r="A54" s="138"/>
      <c r="B54" s="138"/>
      <c r="C54" s="126"/>
      <c r="D54" s="231"/>
      <c r="E54" s="191"/>
    </row>
    <row r="55" spans="1:5">
      <c r="A55" s="138"/>
      <c r="B55" s="138"/>
      <c r="C55" s="126"/>
      <c r="D55" s="231"/>
      <c r="E55" s="191"/>
    </row>
    <row r="56" spans="1:5">
      <c r="A56" s="138"/>
      <c r="B56" s="138"/>
      <c r="C56" s="126"/>
      <c r="D56" s="231"/>
      <c r="E56" s="191"/>
    </row>
    <row r="57" spans="1:5">
      <c r="A57" s="138"/>
      <c r="B57" s="138"/>
      <c r="C57" s="125"/>
      <c r="D57" s="231"/>
      <c r="E57" s="191"/>
    </row>
    <row r="58" spans="1:5">
      <c r="A58" s="138"/>
      <c r="B58" s="138"/>
      <c r="C58" s="125"/>
      <c r="D58" s="231"/>
      <c r="E58" s="191"/>
    </row>
    <row r="59" spans="1:5">
      <c r="A59" s="138"/>
      <c r="B59" s="138"/>
      <c r="C59" s="125"/>
      <c r="D59" s="231"/>
      <c r="E59" s="191"/>
    </row>
    <row r="60" spans="1:5">
      <c r="A60" s="138"/>
      <c r="B60" s="138"/>
      <c r="C60" s="125"/>
      <c r="D60" s="231"/>
      <c r="E60" s="191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H969"/>
  <sheetViews>
    <sheetView showGridLines="0" workbookViewId="0">
      <pane ySplit="1" topLeftCell="A2" activePane="bottomLeft" state="frozen"/>
      <selection pane="bottomLeft" activeCell="B29" sqref="B29"/>
    </sheetView>
  </sheetViews>
  <sheetFormatPr defaultColWidth="17.33203125" defaultRowHeight="15" customHeight="1"/>
  <cols>
    <col min="1" max="1" width="57.44140625" customWidth="1"/>
    <col min="2" max="2" width="11.44140625" customWidth="1"/>
    <col min="3" max="4" width="11.6640625" customWidth="1"/>
    <col min="5" max="8" width="9.109375" customWidth="1"/>
  </cols>
  <sheetData>
    <row r="1" spans="1:8" ht="12.75" customHeight="1">
      <c r="A1" s="385" t="s">
        <v>92</v>
      </c>
      <c r="B1" s="386"/>
      <c r="C1" s="1"/>
      <c r="D1" s="1"/>
      <c r="E1" s="1"/>
      <c r="F1" s="2"/>
      <c r="G1" s="2"/>
      <c r="H1" s="2"/>
    </row>
    <row r="2" spans="1:8" ht="12.75" customHeight="1">
      <c r="A2" s="18" t="s">
        <v>142</v>
      </c>
      <c r="B2" s="1"/>
      <c r="C2" s="1"/>
      <c r="D2" s="1"/>
      <c r="E2" s="1"/>
      <c r="F2" s="2"/>
      <c r="G2" s="2"/>
      <c r="H2" s="2"/>
    </row>
    <row r="3" spans="1:8" ht="12.75" customHeight="1">
      <c r="A3" s="69" t="s">
        <v>7</v>
      </c>
      <c r="B3" s="1"/>
      <c r="C3" s="18" t="s">
        <v>16</v>
      </c>
      <c r="D3" s="18" t="s">
        <v>16</v>
      </c>
      <c r="E3" s="1"/>
      <c r="F3" s="2"/>
      <c r="G3" s="2"/>
      <c r="H3" s="2"/>
    </row>
    <row r="4" spans="1:8" ht="12.75" customHeight="1">
      <c r="A4" s="70" t="s">
        <v>55</v>
      </c>
      <c r="B4" s="19"/>
      <c r="C4" s="290">
        <v>18030.46</v>
      </c>
      <c r="D4" s="290"/>
      <c r="E4" s="20"/>
      <c r="F4" s="3"/>
      <c r="G4" s="3"/>
      <c r="H4" s="2"/>
    </row>
    <row r="5" spans="1:8" ht="12.75" customHeight="1">
      <c r="A5" s="70" t="s">
        <v>54</v>
      </c>
      <c r="B5" s="19"/>
      <c r="C5" s="290">
        <v>15750.66</v>
      </c>
      <c r="D5" s="290"/>
      <c r="E5" s="20"/>
      <c r="F5" s="3"/>
      <c r="G5" s="3"/>
      <c r="H5" s="2"/>
    </row>
    <row r="6" spans="1:8" ht="12.75" customHeight="1">
      <c r="A6" s="21"/>
      <c r="B6" s="22"/>
      <c r="C6" s="291"/>
      <c r="D6" s="292">
        <f>SUM(C4+C5)</f>
        <v>33781.119999999995</v>
      </c>
      <c r="E6" s="24"/>
      <c r="F6" s="2"/>
      <c r="G6" s="2"/>
      <c r="H6" s="2"/>
    </row>
    <row r="7" spans="1:8" ht="12.75" customHeight="1">
      <c r="A7" s="26" t="s">
        <v>17</v>
      </c>
      <c r="B7" s="27" t="s">
        <v>18</v>
      </c>
      <c r="C7" s="292"/>
      <c r="D7" s="292"/>
      <c r="E7" s="23"/>
      <c r="F7" s="2"/>
      <c r="G7" s="2"/>
      <c r="H7" s="2"/>
    </row>
    <row r="8" spans="1:8" ht="12.75" customHeight="1">
      <c r="A8" s="29"/>
      <c r="B8" s="30"/>
      <c r="C8" s="292"/>
      <c r="D8" s="293"/>
      <c r="E8" s="23"/>
      <c r="F8" s="2"/>
      <c r="G8" s="2"/>
      <c r="H8" s="2"/>
    </row>
    <row r="9" spans="1:8" ht="12.75" customHeight="1">
      <c r="A9" s="29"/>
      <c r="B9" s="30"/>
      <c r="C9" s="292"/>
      <c r="D9" s="293"/>
      <c r="E9" s="23"/>
      <c r="F9" s="2"/>
      <c r="G9" s="2"/>
      <c r="H9" s="2"/>
    </row>
    <row r="10" spans="1:8" ht="12.75" customHeight="1">
      <c r="A10" s="29"/>
      <c r="B10" s="30"/>
      <c r="C10" s="292"/>
      <c r="D10" s="294">
        <f>D6-C8-C9</f>
        <v>33781.119999999995</v>
      </c>
      <c r="E10" s="23"/>
      <c r="F10" s="2"/>
      <c r="G10" s="2"/>
      <c r="H10" s="2"/>
    </row>
    <row r="11" spans="1:8" ht="12.75" customHeight="1">
      <c r="A11" s="29"/>
      <c r="B11" s="30"/>
      <c r="C11" s="292"/>
      <c r="D11" s="292"/>
      <c r="E11" s="23"/>
      <c r="F11" s="2"/>
      <c r="G11" s="2"/>
      <c r="H11" s="2"/>
    </row>
    <row r="12" spans="1:8" ht="12.75" customHeight="1">
      <c r="A12" s="28" t="s">
        <v>125</v>
      </c>
      <c r="B12" s="23"/>
      <c r="C12" s="295"/>
      <c r="D12" s="292">
        <v>0</v>
      </c>
      <c r="E12" s="23"/>
      <c r="F12" s="2"/>
      <c r="G12" s="2"/>
      <c r="H12" s="2"/>
    </row>
    <row r="13" spans="1:8" ht="12.75" customHeight="1">
      <c r="A13" s="23"/>
      <c r="B13" s="23"/>
      <c r="C13" s="295"/>
      <c r="D13" s="293"/>
      <c r="E13" s="23"/>
      <c r="F13" s="2"/>
      <c r="G13" s="2"/>
      <c r="H13" s="2"/>
    </row>
    <row r="14" spans="1:8" ht="12.75" customHeight="1">
      <c r="A14" s="27" t="s">
        <v>126</v>
      </c>
      <c r="B14" s="23"/>
      <c r="C14" s="295"/>
      <c r="D14" s="296">
        <f>D10+D12</f>
        <v>33781.119999999995</v>
      </c>
      <c r="E14" s="23"/>
      <c r="F14" s="2"/>
      <c r="G14" s="2"/>
      <c r="H14" s="2"/>
    </row>
    <row r="15" spans="1:8" ht="12.75" customHeight="1">
      <c r="A15" s="23"/>
      <c r="B15" s="23"/>
      <c r="C15" s="295"/>
      <c r="D15" s="297"/>
      <c r="E15" s="23"/>
      <c r="F15" s="2"/>
      <c r="G15" s="2"/>
      <c r="H15" s="2"/>
    </row>
    <row r="16" spans="1:8" ht="12.75" customHeight="1">
      <c r="A16" s="25" t="s">
        <v>20</v>
      </c>
      <c r="B16" s="23"/>
      <c r="C16" s="295"/>
      <c r="D16" s="295"/>
      <c r="E16" s="23"/>
      <c r="F16" s="2"/>
      <c r="G16" s="2"/>
      <c r="H16" s="2"/>
    </row>
    <row r="17" spans="1:8" ht="12.75" customHeight="1">
      <c r="A17" s="28" t="s">
        <v>127</v>
      </c>
      <c r="B17" s="23"/>
      <c r="C17" s="292"/>
      <c r="D17" s="292"/>
      <c r="E17" s="23"/>
      <c r="F17" s="2"/>
      <c r="G17" s="2"/>
      <c r="H17" s="2"/>
    </row>
    <row r="18" spans="1:8" ht="12.75" customHeight="1">
      <c r="A18" s="23" t="s">
        <v>21</v>
      </c>
      <c r="B18" s="23"/>
      <c r="C18" s="292">
        <f>SUM(Receipts!J60)</f>
        <v>36874.04</v>
      </c>
      <c r="D18" s="292"/>
      <c r="E18" s="23"/>
      <c r="F18" s="2"/>
      <c r="G18" s="2"/>
      <c r="H18" s="2"/>
    </row>
    <row r="19" spans="1:8" ht="12.75" customHeight="1">
      <c r="A19" s="23" t="s">
        <v>22</v>
      </c>
      <c r="B19" s="23"/>
      <c r="C19" s="292" t="e">
        <f>SUM(#REF!)</f>
        <v>#REF!</v>
      </c>
      <c r="D19" s="292"/>
      <c r="E19" s="23"/>
      <c r="F19" s="2"/>
      <c r="G19" s="2"/>
      <c r="H19" s="2"/>
    </row>
    <row r="20" spans="1:8" ht="12.75" customHeight="1">
      <c r="A20" s="23" t="s">
        <v>23</v>
      </c>
      <c r="B20" s="23"/>
      <c r="C20" s="292" t="e">
        <f>C17+C18-C19</f>
        <v>#REF!</v>
      </c>
      <c r="D20" s="190"/>
      <c r="E20" s="23"/>
      <c r="F20" s="2"/>
      <c r="G20" s="2"/>
      <c r="H20" s="2"/>
    </row>
    <row r="21" spans="1:8" ht="12.75" customHeight="1">
      <c r="A21" s="23"/>
      <c r="B21" s="23"/>
      <c r="C21" s="292"/>
      <c r="D21" s="292"/>
      <c r="E21" s="23"/>
      <c r="F21" s="2"/>
      <c r="G21" s="2"/>
      <c r="H21" s="2"/>
    </row>
    <row r="22" spans="1:8" ht="12.75" customHeight="1">
      <c r="A22" s="28" t="s">
        <v>24</v>
      </c>
      <c r="B22" s="31"/>
      <c r="C22" s="292">
        <v>0</v>
      </c>
      <c r="D22" s="292"/>
      <c r="E22" s="23"/>
      <c r="F22" s="2"/>
      <c r="G22" s="2"/>
      <c r="H22" s="2"/>
    </row>
    <row r="23" spans="1:8" ht="12.75" customHeight="1">
      <c r="A23" s="23"/>
      <c r="B23" s="23"/>
      <c r="C23" s="292"/>
      <c r="D23" s="190" t="e">
        <f>C20-D14</f>
        <v>#REF!</v>
      </c>
      <c r="E23" s="23"/>
      <c r="F23" s="2"/>
      <c r="G23" s="2"/>
      <c r="H23" s="2"/>
    </row>
    <row r="24" spans="1:8" ht="13.2">
      <c r="A24" s="3"/>
      <c r="B24" s="3"/>
      <c r="C24" s="298"/>
      <c r="D24" s="298"/>
      <c r="E24" s="3"/>
      <c r="F24" s="3"/>
      <c r="G24" s="3"/>
      <c r="H24" s="3"/>
    </row>
    <row r="25" spans="1:8" ht="13.2">
      <c r="A25" s="3"/>
      <c r="B25" s="3"/>
      <c r="C25" s="3"/>
      <c r="D25" s="3"/>
      <c r="E25" s="3"/>
      <c r="F25" s="3"/>
      <c r="G25" s="3"/>
      <c r="H25" s="3"/>
    </row>
    <row r="26" spans="1:8" ht="13.2">
      <c r="A26" s="3"/>
      <c r="B26" s="3"/>
      <c r="C26" s="3"/>
      <c r="D26" s="3"/>
      <c r="E26" s="3"/>
      <c r="F26" s="3"/>
      <c r="G26" s="3"/>
      <c r="H26" s="3"/>
    </row>
    <row r="27" spans="1:8" ht="13.2">
      <c r="A27" s="3"/>
      <c r="B27" s="3"/>
      <c r="C27" s="3"/>
      <c r="D27" s="3"/>
      <c r="E27" s="3"/>
      <c r="F27" s="3"/>
      <c r="G27" s="3"/>
      <c r="H27" s="3"/>
    </row>
    <row r="28" spans="1:8" ht="13.2">
      <c r="A28" s="3"/>
      <c r="B28" s="3"/>
      <c r="C28" s="3"/>
      <c r="D28" s="3"/>
      <c r="E28" s="3"/>
      <c r="F28" s="3"/>
      <c r="G28" s="3"/>
      <c r="H28" s="3"/>
    </row>
    <row r="29" spans="1:8" ht="13.2">
      <c r="A29" s="3"/>
      <c r="B29" s="3"/>
      <c r="C29" s="3"/>
      <c r="D29" s="3"/>
      <c r="E29" s="3"/>
      <c r="F29" s="3"/>
      <c r="G29" s="3"/>
      <c r="H29" s="3"/>
    </row>
    <row r="30" spans="1:8" ht="13.2">
      <c r="A30" s="3"/>
      <c r="B30" s="3"/>
      <c r="C30" s="3"/>
      <c r="D30" s="3"/>
      <c r="E30" s="3"/>
      <c r="F30" s="3"/>
      <c r="G30" s="3"/>
      <c r="H30" s="3"/>
    </row>
    <row r="31" spans="1:8" ht="13.2">
      <c r="A31" s="3"/>
      <c r="B31" s="3"/>
      <c r="C31" s="3"/>
      <c r="D31" s="3"/>
      <c r="E31" s="3"/>
      <c r="F31" s="3"/>
      <c r="G31" s="3"/>
      <c r="H31" s="3"/>
    </row>
    <row r="32" spans="1:8" ht="13.2">
      <c r="A32" s="3"/>
      <c r="B32" s="3"/>
      <c r="C32" s="3"/>
      <c r="D32" s="3"/>
      <c r="E32" s="3"/>
      <c r="F32" s="3"/>
      <c r="G32" s="3"/>
      <c r="H32" s="3"/>
    </row>
    <row r="33" spans="1:8" ht="13.2">
      <c r="A33" s="3"/>
      <c r="B33" s="3"/>
      <c r="C33" s="3"/>
      <c r="D33" s="3"/>
      <c r="E33" s="3"/>
      <c r="F33" s="3"/>
      <c r="G33" s="3"/>
      <c r="H33" s="3"/>
    </row>
    <row r="34" spans="1:8" ht="13.2">
      <c r="A34" s="3"/>
      <c r="B34" s="3"/>
      <c r="C34" s="3"/>
      <c r="D34" s="3"/>
      <c r="E34" s="3"/>
      <c r="F34" s="3"/>
      <c r="G34" s="3"/>
      <c r="H34" s="3"/>
    </row>
    <row r="35" spans="1:8" ht="13.2">
      <c r="A35" s="3"/>
      <c r="B35" s="3"/>
      <c r="C35" s="3"/>
      <c r="D35" s="3"/>
      <c r="E35" s="3"/>
      <c r="F35" s="3"/>
      <c r="G35" s="3"/>
      <c r="H35" s="3"/>
    </row>
    <row r="36" spans="1:8" ht="13.2">
      <c r="A36" s="3"/>
      <c r="B36" s="3"/>
      <c r="C36" s="3"/>
      <c r="D36" s="3"/>
      <c r="E36" s="3"/>
      <c r="F36" s="3"/>
      <c r="G36" s="3"/>
      <c r="H36" s="3"/>
    </row>
    <row r="37" spans="1:8" ht="13.2">
      <c r="A37" s="3"/>
      <c r="B37" s="3"/>
      <c r="C37" s="3"/>
      <c r="D37" s="3"/>
      <c r="E37" s="3"/>
      <c r="F37" s="3"/>
      <c r="G37" s="3"/>
      <c r="H37" s="3"/>
    </row>
    <row r="38" spans="1:8" ht="13.2">
      <c r="A38" s="3"/>
      <c r="B38" s="3"/>
      <c r="C38" s="3"/>
      <c r="D38" s="3"/>
      <c r="E38" s="3"/>
      <c r="F38" s="3"/>
      <c r="G38" s="3"/>
      <c r="H38" s="3"/>
    </row>
    <row r="39" spans="1:8" ht="13.2">
      <c r="A39" s="3"/>
      <c r="B39" s="3"/>
      <c r="C39" s="3"/>
      <c r="D39" s="3"/>
      <c r="E39" s="3"/>
      <c r="F39" s="3"/>
      <c r="G39" s="3"/>
      <c r="H39" s="3"/>
    </row>
    <row r="40" spans="1:8" ht="13.2">
      <c r="A40" s="3"/>
      <c r="B40" s="3"/>
      <c r="C40" s="3"/>
      <c r="D40" s="3"/>
      <c r="E40" s="3"/>
      <c r="F40" s="3"/>
      <c r="G40" s="3"/>
      <c r="H40" s="3"/>
    </row>
    <row r="41" spans="1:8" ht="13.2">
      <c r="A41" s="3"/>
      <c r="B41" s="3"/>
      <c r="C41" s="3"/>
      <c r="D41" s="3"/>
      <c r="E41" s="3"/>
      <c r="F41" s="3"/>
      <c r="G41" s="3"/>
      <c r="H41" s="3"/>
    </row>
    <row r="42" spans="1:8" ht="13.2">
      <c r="A42" s="3"/>
      <c r="B42" s="3"/>
      <c r="C42" s="3"/>
      <c r="D42" s="3"/>
      <c r="E42" s="3"/>
      <c r="F42" s="3"/>
      <c r="G42" s="3"/>
      <c r="H42" s="3"/>
    </row>
    <row r="43" spans="1:8" ht="13.2">
      <c r="A43" s="3"/>
      <c r="B43" s="3"/>
      <c r="C43" s="3"/>
      <c r="D43" s="3"/>
      <c r="E43" s="3"/>
      <c r="F43" s="3"/>
      <c r="G43" s="3"/>
      <c r="H43" s="3"/>
    </row>
    <row r="44" spans="1:8" ht="13.2">
      <c r="A44" s="3"/>
      <c r="B44" s="3"/>
      <c r="C44" s="3"/>
      <c r="D44" s="3"/>
      <c r="E44" s="3"/>
      <c r="F44" s="3"/>
      <c r="G44" s="3"/>
      <c r="H44" s="3"/>
    </row>
    <row r="45" spans="1:8" ht="13.2">
      <c r="A45" s="3"/>
      <c r="B45" s="3"/>
      <c r="C45" s="3"/>
      <c r="D45" s="3"/>
      <c r="E45" s="3"/>
      <c r="F45" s="3"/>
      <c r="G45" s="3"/>
      <c r="H45" s="3"/>
    </row>
    <row r="46" spans="1:8" ht="13.2">
      <c r="A46" s="3"/>
      <c r="B46" s="3"/>
      <c r="C46" s="3"/>
      <c r="D46" s="3"/>
      <c r="E46" s="3"/>
      <c r="F46" s="3"/>
      <c r="G46" s="3"/>
      <c r="H46" s="3"/>
    </row>
    <row r="47" spans="1:8" ht="13.2">
      <c r="A47" s="3"/>
      <c r="B47" s="3"/>
      <c r="C47" s="3"/>
      <c r="D47" s="3"/>
      <c r="E47" s="3"/>
      <c r="F47" s="3"/>
      <c r="G47" s="3"/>
      <c r="H47" s="3"/>
    </row>
    <row r="48" spans="1:8" ht="13.2">
      <c r="A48" s="3"/>
      <c r="B48" s="3"/>
      <c r="C48" s="3"/>
      <c r="D48" s="3"/>
      <c r="E48" s="3"/>
      <c r="F48" s="3"/>
      <c r="G48" s="3"/>
      <c r="H48" s="3"/>
    </row>
    <row r="49" spans="1:8" ht="13.2">
      <c r="A49" s="3"/>
      <c r="B49" s="3"/>
      <c r="C49" s="3"/>
      <c r="D49" s="3"/>
      <c r="E49" s="3"/>
      <c r="F49" s="3"/>
      <c r="G49" s="3"/>
      <c r="H49" s="3"/>
    </row>
    <row r="50" spans="1:8" ht="13.2">
      <c r="A50" s="3"/>
      <c r="B50" s="3"/>
      <c r="C50" s="3"/>
      <c r="D50" s="3"/>
      <c r="E50" s="3"/>
      <c r="F50" s="3"/>
      <c r="G50" s="3"/>
      <c r="H50" s="3"/>
    </row>
    <row r="51" spans="1:8" ht="13.2">
      <c r="A51" s="3"/>
      <c r="B51" s="3"/>
      <c r="C51" s="3"/>
      <c r="D51" s="3"/>
      <c r="E51" s="3"/>
      <c r="F51" s="3"/>
      <c r="G51" s="3"/>
      <c r="H51" s="3"/>
    </row>
    <row r="52" spans="1:8" ht="13.2">
      <c r="A52" s="3"/>
      <c r="B52" s="3"/>
      <c r="C52" s="3"/>
      <c r="D52" s="3"/>
      <c r="E52" s="3"/>
      <c r="F52" s="3"/>
      <c r="G52" s="3"/>
      <c r="H52" s="3"/>
    </row>
    <row r="53" spans="1:8" ht="13.2">
      <c r="A53" s="3"/>
      <c r="B53" s="3"/>
      <c r="C53" s="3"/>
      <c r="D53" s="3"/>
      <c r="E53" s="3"/>
      <c r="F53" s="3"/>
      <c r="G53" s="3"/>
      <c r="H53" s="3"/>
    </row>
    <row r="54" spans="1:8" ht="13.2">
      <c r="A54" s="3"/>
      <c r="B54" s="3"/>
      <c r="C54" s="3"/>
      <c r="D54" s="3"/>
      <c r="E54" s="3"/>
      <c r="F54" s="3"/>
      <c r="G54" s="3"/>
      <c r="H54" s="3"/>
    </row>
    <row r="55" spans="1:8" ht="13.2">
      <c r="A55" s="3"/>
      <c r="B55" s="3"/>
      <c r="C55" s="3"/>
      <c r="D55" s="3"/>
      <c r="E55" s="3"/>
      <c r="F55" s="3"/>
      <c r="G55" s="3"/>
      <c r="H55" s="3"/>
    </row>
    <row r="56" spans="1:8" ht="13.2">
      <c r="A56" s="3"/>
      <c r="B56" s="3"/>
      <c r="C56" s="3"/>
      <c r="D56" s="3"/>
      <c r="E56" s="3"/>
      <c r="F56" s="3"/>
      <c r="G56" s="3"/>
      <c r="H56" s="3"/>
    </row>
    <row r="57" spans="1:8" ht="13.2">
      <c r="A57" s="3"/>
      <c r="B57" s="3"/>
      <c r="C57" s="3"/>
      <c r="D57" s="3"/>
      <c r="E57" s="3"/>
      <c r="F57" s="3"/>
      <c r="G57" s="3"/>
      <c r="H57" s="3"/>
    </row>
    <row r="58" spans="1:8" ht="13.2">
      <c r="A58" s="3"/>
      <c r="B58" s="3"/>
      <c r="C58" s="3"/>
      <c r="D58" s="3"/>
      <c r="E58" s="3"/>
      <c r="F58" s="3"/>
      <c r="G58" s="3"/>
      <c r="H58" s="3"/>
    </row>
    <row r="59" spans="1:8" ht="13.2">
      <c r="A59" s="3"/>
      <c r="B59" s="3"/>
      <c r="C59" s="3"/>
      <c r="D59" s="3"/>
      <c r="E59" s="3"/>
      <c r="F59" s="3"/>
      <c r="G59" s="3"/>
      <c r="H59" s="3"/>
    </row>
    <row r="60" spans="1:8" ht="13.2">
      <c r="A60" s="3"/>
      <c r="B60" s="3"/>
      <c r="C60" s="3"/>
      <c r="D60" s="3"/>
      <c r="E60" s="3"/>
      <c r="F60" s="3"/>
      <c r="G60" s="3"/>
      <c r="H60" s="3"/>
    </row>
    <row r="61" spans="1:8" ht="13.2">
      <c r="A61" s="3"/>
      <c r="B61" s="3"/>
      <c r="C61" s="3"/>
      <c r="D61" s="3"/>
      <c r="E61" s="3"/>
      <c r="F61" s="3"/>
      <c r="G61" s="3"/>
      <c r="H61" s="3"/>
    </row>
    <row r="62" spans="1:8" ht="13.2">
      <c r="A62" s="3"/>
      <c r="B62" s="3"/>
      <c r="C62" s="3"/>
      <c r="D62" s="3"/>
      <c r="E62" s="3"/>
      <c r="F62" s="3"/>
      <c r="G62" s="3"/>
      <c r="H62" s="3"/>
    </row>
    <row r="63" spans="1:8" ht="13.2">
      <c r="A63" s="3"/>
      <c r="B63" s="3"/>
      <c r="C63" s="3"/>
      <c r="D63" s="3"/>
      <c r="E63" s="3"/>
      <c r="F63" s="3"/>
      <c r="G63" s="3"/>
      <c r="H63" s="3"/>
    </row>
    <row r="64" spans="1:8" ht="13.2">
      <c r="A64" s="3"/>
      <c r="B64" s="3"/>
      <c r="C64" s="3"/>
      <c r="D64" s="3"/>
      <c r="E64" s="3"/>
      <c r="F64" s="3"/>
      <c r="G64" s="3"/>
      <c r="H64" s="3"/>
    </row>
    <row r="65" spans="1:8" ht="13.2">
      <c r="A65" s="3"/>
      <c r="B65" s="3"/>
      <c r="C65" s="3"/>
      <c r="D65" s="3"/>
      <c r="E65" s="3"/>
      <c r="F65" s="3"/>
      <c r="G65" s="3"/>
      <c r="H65" s="3"/>
    </row>
    <row r="66" spans="1:8" ht="13.2">
      <c r="A66" s="3"/>
      <c r="B66" s="3"/>
      <c r="C66" s="3"/>
      <c r="D66" s="3"/>
      <c r="E66" s="3"/>
      <c r="F66" s="3"/>
      <c r="G66" s="3"/>
      <c r="H66" s="3"/>
    </row>
    <row r="67" spans="1:8" ht="13.2">
      <c r="A67" s="3"/>
      <c r="B67" s="3"/>
      <c r="C67" s="3"/>
      <c r="D67" s="3"/>
      <c r="E67" s="3"/>
      <c r="F67" s="3"/>
      <c r="G67" s="3"/>
      <c r="H67" s="3"/>
    </row>
    <row r="68" spans="1:8" ht="13.2">
      <c r="A68" s="3"/>
      <c r="B68" s="3"/>
      <c r="C68" s="3"/>
      <c r="D68" s="3"/>
      <c r="E68" s="3"/>
      <c r="F68" s="3"/>
      <c r="G68" s="3"/>
      <c r="H68" s="3"/>
    </row>
    <row r="69" spans="1:8" ht="13.2">
      <c r="A69" s="3"/>
      <c r="B69" s="3"/>
      <c r="C69" s="3"/>
      <c r="D69" s="3"/>
      <c r="E69" s="3"/>
      <c r="F69" s="3"/>
      <c r="G69" s="3"/>
      <c r="H69" s="3"/>
    </row>
    <row r="70" spans="1:8" ht="13.2">
      <c r="A70" s="3"/>
      <c r="B70" s="3"/>
      <c r="C70" s="3"/>
      <c r="D70" s="3"/>
      <c r="E70" s="3"/>
      <c r="F70" s="3"/>
      <c r="G70" s="3"/>
      <c r="H70" s="3"/>
    </row>
    <row r="71" spans="1:8" ht="13.2">
      <c r="A71" s="3"/>
      <c r="B71" s="3"/>
      <c r="C71" s="3"/>
      <c r="D71" s="3"/>
      <c r="E71" s="3"/>
      <c r="F71" s="3"/>
      <c r="G71" s="3"/>
      <c r="H71" s="3"/>
    </row>
    <row r="72" spans="1:8" ht="13.2">
      <c r="A72" s="3"/>
      <c r="B72" s="3"/>
      <c r="C72" s="3"/>
      <c r="D72" s="3"/>
      <c r="E72" s="3"/>
      <c r="F72" s="3"/>
      <c r="G72" s="3"/>
      <c r="H72" s="3"/>
    </row>
    <row r="73" spans="1:8" ht="13.2">
      <c r="A73" s="3"/>
      <c r="B73" s="3"/>
      <c r="C73" s="3"/>
      <c r="D73" s="3"/>
      <c r="E73" s="3"/>
      <c r="F73" s="3"/>
      <c r="G73" s="3"/>
      <c r="H73" s="3"/>
    </row>
    <row r="74" spans="1:8" ht="13.2">
      <c r="A74" s="3"/>
      <c r="B74" s="3"/>
      <c r="C74" s="3"/>
      <c r="D74" s="3"/>
      <c r="E74" s="3"/>
      <c r="F74" s="3"/>
      <c r="G74" s="3"/>
      <c r="H74" s="3"/>
    </row>
    <row r="75" spans="1:8" ht="13.2">
      <c r="A75" s="3"/>
      <c r="B75" s="3"/>
      <c r="C75" s="3"/>
      <c r="D75" s="3"/>
      <c r="E75" s="3"/>
      <c r="F75" s="3"/>
      <c r="G75" s="3"/>
      <c r="H75" s="3"/>
    </row>
    <row r="76" spans="1:8" ht="13.2">
      <c r="A76" s="3"/>
      <c r="B76" s="3"/>
      <c r="C76" s="3"/>
      <c r="D76" s="3"/>
      <c r="E76" s="3"/>
      <c r="F76" s="3"/>
      <c r="G76" s="3"/>
      <c r="H76" s="3"/>
    </row>
    <row r="77" spans="1:8" ht="13.2">
      <c r="A77" s="3"/>
      <c r="B77" s="3"/>
      <c r="C77" s="3"/>
      <c r="D77" s="3"/>
      <c r="E77" s="3"/>
      <c r="F77" s="3"/>
      <c r="G77" s="3"/>
      <c r="H77" s="3"/>
    </row>
    <row r="78" spans="1:8" ht="13.2">
      <c r="A78" s="3"/>
      <c r="B78" s="3"/>
      <c r="C78" s="3"/>
      <c r="D78" s="3"/>
      <c r="E78" s="3"/>
      <c r="F78" s="3"/>
      <c r="G78" s="3"/>
      <c r="H78" s="3"/>
    </row>
    <row r="79" spans="1:8" ht="13.2">
      <c r="A79" s="3"/>
      <c r="B79" s="3"/>
      <c r="C79" s="3"/>
      <c r="D79" s="3"/>
      <c r="E79" s="3"/>
      <c r="F79" s="3"/>
      <c r="G79" s="3"/>
      <c r="H79" s="3"/>
    </row>
    <row r="80" spans="1:8" ht="13.2">
      <c r="A80" s="3"/>
      <c r="B80" s="3"/>
      <c r="C80" s="3"/>
      <c r="D80" s="3"/>
      <c r="E80" s="3"/>
      <c r="F80" s="3"/>
      <c r="G80" s="3"/>
      <c r="H80" s="3"/>
    </row>
    <row r="81" spans="1:8" ht="13.2">
      <c r="A81" s="3"/>
      <c r="B81" s="3"/>
      <c r="C81" s="3"/>
      <c r="D81" s="3"/>
      <c r="E81" s="3"/>
      <c r="F81" s="3"/>
      <c r="G81" s="3"/>
      <c r="H81" s="3"/>
    </row>
    <row r="82" spans="1:8" ht="13.2">
      <c r="A82" s="3"/>
      <c r="B82" s="3"/>
      <c r="C82" s="3"/>
      <c r="D82" s="3"/>
      <c r="E82" s="3"/>
      <c r="F82" s="3"/>
      <c r="G82" s="3"/>
      <c r="H82" s="3"/>
    </row>
    <row r="83" spans="1:8" ht="13.2">
      <c r="A83" s="3"/>
      <c r="B83" s="3"/>
      <c r="C83" s="3"/>
      <c r="D83" s="3"/>
      <c r="E83" s="3"/>
      <c r="F83" s="3"/>
      <c r="G83" s="3"/>
      <c r="H83" s="3"/>
    </row>
    <row r="84" spans="1:8" ht="13.2">
      <c r="A84" s="3"/>
      <c r="B84" s="3"/>
      <c r="C84" s="3"/>
      <c r="D84" s="3"/>
      <c r="E84" s="3"/>
      <c r="F84" s="3"/>
      <c r="G84" s="3"/>
      <c r="H84" s="3"/>
    </row>
    <row r="85" spans="1:8" ht="13.2">
      <c r="A85" s="3"/>
      <c r="B85" s="3"/>
      <c r="C85" s="3"/>
      <c r="D85" s="3"/>
      <c r="E85" s="3"/>
      <c r="F85" s="3"/>
      <c r="G85" s="3"/>
      <c r="H85" s="3"/>
    </row>
    <row r="86" spans="1:8" ht="13.2">
      <c r="A86" s="3"/>
      <c r="B86" s="3"/>
      <c r="C86" s="3"/>
      <c r="D86" s="3"/>
      <c r="E86" s="3"/>
      <c r="F86" s="3"/>
      <c r="G86" s="3"/>
      <c r="H86" s="3"/>
    </row>
    <row r="87" spans="1:8" ht="13.2">
      <c r="A87" s="3"/>
      <c r="B87" s="3"/>
      <c r="C87" s="3"/>
      <c r="D87" s="3"/>
      <c r="E87" s="3"/>
      <c r="F87" s="3"/>
      <c r="G87" s="3"/>
      <c r="H87" s="3"/>
    </row>
    <row r="88" spans="1:8" ht="13.2">
      <c r="A88" s="3"/>
      <c r="B88" s="3"/>
      <c r="C88" s="3"/>
      <c r="D88" s="3"/>
      <c r="E88" s="3"/>
      <c r="F88" s="3"/>
      <c r="G88" s="3"/>
      <c r="H88" s="3"/>
    </row>
    <row r="89" spans="1:8" ht="13.2">
      <c r="A89" s="3"/>
      <c r="B89" s="3"/>
      <c r="C89" s="3"/>
      <c r="D89" s="3"/>
      <c r="E89" s="3"/>
      <c r="F89" s="3"/>
      <c r="G89" s="3"/>
      <c r="H89" s="3"/>
    </row>
    <row r="90" spans="1:8" ht="13.2">
      <c r="A90" s="3"/>
      <c r="B90" s="3"/>
      <c r="C90" s="3"/>
      <c r="D90" s="3"/>
      <c r="E90" s="3"/>
      <c r="F90" s="3"/>
      <c r="G90" s="3"/>
      <c r="H90" s="3"/>
    </row>
    <row r="91" spans="1:8" ht="13.2">
      <c r="A91" s="3"/>
      <c r="B91" s="3"/>
      <c r="C91" s="3"/>
      <c r="D91" s="3"/>
      <c r="E91" s="3"/>
      <c r="F91" s="3"/>
      <c r="G91" s="3"/>
      <c r="H91" s="3"/>
    </row>
    <row r="92" spans="1:8" ht="13.2">
      <c r="A92" s="3"/>
      <c r="B92" s="3"/>
      <c r="C92" s="3"/>
      <c r="D92" s="3"/>
      <c r="E92" s="3"/>
      <c r="F92" s="3"/>
      <c r="G92" s="3"/>
      <c r="H92" s="3"/>
    </row>
    <row r="93" spans="1:8" ht="13.2">
      <c r="A93" s="3"/>
      <c r="B93" s="3"/>
      <c r="C93" s="3"/>
      <c r="D93" s="3"/>
      <c r="E93" s="3"/>
      <c r="F93" s="3"/>
      <c r="G93" s="3"/>
      <c r="H93" s="3"/>
    </row>
    <row r="94" spans="1:8" ht="13.2">
      <c r="A94" s="3"/>
      <c r="B94" s="3"/>
      <c r="C94" s="3"/>
      <c r="D94" s="3"/>
      <c r="E94" s="3"/>
      <c r="F94" s="3"/>
      <c r="G94" s="3"/>
      <c r="H94" s="3"/>
    </row>
    <row r="95" spans="1:8" ht="13.2">
      <c r="A95" s="3"/>
      <c r="B95" s="3"/>
      <c r="C95" s="3"/>
      <c r="D95" s="3"/>
      <c r="E95" s="3"/>
      <c r="F95" s="3"/>
      <c r="G95" s="3"/>
      <c r="H95" s="3"/>
    </row>
    <row r="96" spans="1:8" ht="13.2">
      <c r="A96" s="3"/>
      <c r="B96" s="3"/>
      <c r="C96" s="3"/>
      <c r="D96" s="3"/>
      <c r="E96" s="3"/>
      <c r="F96" s="3"/>
      <c r="G96" s="3"/>
      <c r="H96" s="3"/>
    </row>
    <row r="97" spans="1:8" ht="13.2">
      <c r="A97" s="3"/>
      <c r="B97" s="3"/>
      <c r="C97" s="3"/>
      <c r="D97" s="3"/>
      <c r="E97" s="3"/>
      <c r="F97" s="3"/>
      <c r="G97" s="3"/>
      <c r="H97" s="3"/>
    </row>
    <row r="98" spans="1:8" ht="13.2">
      <c r="A98" s="3"/>
      <c r="B98" s="3"/>
      <c r="C98" s="3"/>
      <c r="D98" s="3"/>
      <c r="E98" s="3"/>
      <c r="F98" s="3"/>
      <c r="G98" s="3"/>
      <c r="H98" s="3"/>
    </row>
    <row r="99" spans="1:8" ht="13.2">
      <c r="A99" s="3"/>
      <c r="B99" s="3"/>
      <c r="C99" s="3"/>
      <c r="D99" s="3"/>
      <c r="E99" s="3"/>
      <c r="F99" s="3"/>
      <c r="G99" s="3"/>
      <c r="H99" s="3"/>
    </row>
    <row r="100" spans="1:8" ht="13.2">
      <c r="A100" s="3"/>
      <c r="B100" s="3"/>
      <c r="C100" s="3"/>
      <c r="D100" s="3"/>
      <c r="E100" s="3"/>
      <c r="F100" s="3"/>
      <c r="G100" s="3"/>
      <c r="H100" s="3"/>
    </row>
    <row r="101" spans="1:8" ht="13.2">
      <c r="A101" s="3"/>
      <c r="B101" s="3"/>
      <c r="C101" s="3"/>
      <c r="D101" s="3"/>
      <c r="E101" s="3"/>
      <c r="F101" s="3"/>
      <c r="G101" s="3"/>
      <c r="H101" s="3"/>
    </row>
    <row r="102" spans="1:8" ht="13.2">
      <c r="A102" s="3"/>
      <c r="B102" s="3"/>
      <c r="C102" s="3"/>
      <c r="D102" s="3"/>
      <c r="E102" s="3"/>
      <c r="F102" s="3"/>
      <c r="G102" s="3"/>
      <c r="H102" s="3"/>
    </row>
    <row r="103" spans="1:8" ht="13.2">
      <c r="A103" s="3"/>
      <c r="B103" s="3"/>
      <c r="C103" s="3"/>
      <c r="D103" s="3"/>
      <c r="E103" s="3"/>
      <c r="F103" s="3"/>
      <c r="G103" s="3"/>
      <c r="H103" s="3"/>
    </row>
    <row r="104" spans="1:8" ht="13.2">
      <c r="A104" s="3"/>
      <c r="B104" s="3"/>
      <c r="C104" s="3"/>
      <c r="D104" s="3"/>
      <c r="E104" s="3"/>
      <c r="F104" s="3"/>
      <c r="G104" s="3"/>
      <c r="H104" s="3"/>
    </row>
    <row r="105" spans="1:8" ht="13.2">
      <c r="A105" s="3"/>
      <c r="B105" s="3"/>
      <c r="C105" s="3"/>
      <c r="D105" s="3"/>
      <c r="E105" s="3"/>
      <c r="F105" s="3"/>
      <c r="G105" s="3"/>
      <c r="H105" s="3"/>
    </row>
    <row r="106" spans="1:8" ht="13.2">
      <c r="A106" s="3"/>
      <c r="B106" s="3"/>
      <c r="C106" s="3"/>
      <c r="D106" s="3"/>
      <c r="E106" s="3"/>
      <c r="F106" s="3"/>
      <c r="G106" s="3"/>
      <c r="H106" s="3"/>
    </row>
    <row r="107" spans="1:8" ht="13.2">
      <c r="A107" s="3"/>
      <c r="B107" s="3"/>
      <c r="C107" s="3"/>
      <c r="D107" s="3"/>
      <c r="E107" s="3"/>
      <c r="F107" s="3"/>
      <c r="G107" s="3"/>
      <c r="H107" s="3"/>
    </row>
    <row r="108" spans="1:8" ht="13.2">
      <c r="A108" s="3"/>
      <c r="B108" s="3"/>
      <c r="C108" s="3"/>
      <c r="D108" s="3"/>
      <c r="E108" s="3"/>
      <c r="F108" s="3"/>
      <c r="G108" s="3"/>
      <c r="H108" s="3"/>
    </row>
    <row r="109" spans="1:8" ht="13.2">
      <c r="A109" s="3"/>
      <c r="B109" s="3"/>
      <c r="C109" s="3"/>
      <c r="D109" s="3"/>
      <c r="E109" s="3"/>
      <c r="F109" s="3"/>
      <c r="G109" s="3"/>
      <c r="H109" s="3"/>
    </row>
    <row r="110" spans="1:8" ht="13.2">
      <c r="A110" s="3"/>
      <c r="B110" s="3"/>
      <c r="C110" s="3"/>
      <c r="D110" s="3"/>
      <c r="E110" s="3"/>
      <c r="F110" s="3"/>
      <c r="G110" s="3"/>
      <c r="H110" s="3"/>
    </row>
    <row r="111" spans="1:8" ht="13.2">
      <c r="A111" s="3"/>
      <c r="B111" s="3"/>
      <c r="C111" s="3"/>
      <c r="D111" s="3"/>
      <c r="E111" s="3"/>
      <c r="F111" s="3"/>
      <c r="G111" s="3"/>
      <c r="H111" s="3"/>
    </row>
    <row r="112" spans="1:8" ht="13.2">
      <c r="A112" s="3"/>
      <c r="B112" s="3"/>
      <c r="C112" s="3"/>
      <c r="D112" s="3"/>
      <c r="E112" s="3"/>
      <c r="F112" s="3"/>
      <c r="G112" s="3"/>
      <c r="H112" s="3"/>
    </row>
    <row r="113" spans="1:8" ht="13.2">
      <c r="A113" s="3"/>
      <c r="B113" s="3"/>
      <c r="C113" s="3"/>
      <c r="D113" s="3"/>
      <c r="E113" s="3"/>
      <c r="F113" s="3"/>
      <c r="G113" s="3"/>
      <c r="H113" s="3"/>
    </row>
    <row r="114" spans="1:8" ht="13.2">
      <c r="A114" s="3"/>
      <c r="B114" s="3"/>
      <c r="C114" s="3"/>
      <c r="D114" s="3"/>
      <c r="E114" s="3"/>
      <c r="F114" s="3"/>
      <c r="G114" s="3"/>
      <c r="H114" s="3"/>
    </row>
    <row r="115" spans="1:8" ht="13.2">
      <c r="A115" s="3"/>
      <c r="B115" s="3"/>
      <c r="C115" s="3"/>
      <c r="D115" s="3"/>
      <c r="E115" s="3"/>
      <c r="F115" s="3"/>
      <c r="G115" s="3"/>
      <c r="H115" s="3"/>
    </row>
    <row r="116" spans="1:8" ht="13.2">
      <c r="A116" s="3"/>
      <c r="B116" s="3"/>
      <c r="C116" s="3"/>
      <c r="D116" s="3"/>
      <c r="E116" s="3"/>
      <c r="F116" s="3"/>
      <c r="G116" s="3"/>
      <c r="H116" s="3"/>
    </row>
    <row r="117" spans="1:8" ht="13.2">
      <c r="A117" s="3"/>
      <c r="B117" s="3"/>
      <c r="C117" s="3"/>
      <c r="D117" s="3"/>
      <c r="E117" s="3"/>
      <c r="F117" s="3"/>
      <c r="G117" s="3"/>
      <c r="H117" s="3"/>
    </row>
    <row r="118" spans="1:8" ht="13.2">
      <c r="A118" s="3"/>
      <c r="B118" s="3"/>
      <c r="C118" s="3"/>
      <c r="D118" s="3"/>
      <c r="E118" s="3"/>
      <c r="F118" s="3"/>
      <c r="G118" s="3"/>
      <c r="H118" s="3"/>
    </row>
    <row r="119" spans="1:8" ht="13.2">
      <c r="A119" s="3"/>
      <c r="B119" s="3"/>
      <c r="C119" s="3"/>
      <c r="D119" s="3"/>
      <c r="E119" s="3"/>
      <c r="F119" s="3"/>
      <c r="G119" s="3"/>
      <c r="H119" s="3"/>
    </row>
    <row r="120" spans="1:8" ht="13.2">
      <c r="A120" s="3"/>
      <c r="B120" s="3"/>
      <c r="C120" s="3"/>
      <c r="D120" s="3"/>
      <c r="E120" s="3"/>
      <c r="F120" s="3"/>
      <c r="G120" s="3"/>
      <c r="H120" s="3"/>
    </row>
    <row r="121" spans="1:8" ht="13.2">
      <c r="A121" s="3"/>
      <c r="B121" s="3"/>
      <c r="C121" s="3"/>
      <c r="D121" s="3"/>
      <c r="E121" s="3"/>
      <c r="F121" s="3"/>
      <c r="G121" s="3"/>
      <c r="H121" s="3"/>
    </row>
    <row r="122" spans="1:8" ht="13.2">
      <c r="A122" s="3"/>
      <c r="B122" s="3"/>
      <c r="C122" s="3"/>
      <c r="D122" s="3"/>
      <c r="E122" s="3"/>
      <c r="F122" s="3"/>
      <c r="G122" s="3"/>
      <c r="H122" s="3"/>
    </row>
    <row r="123" spans="1:8" ht="13.2">
      <c r="A123" s="3"/>
      <c r="B123" s="3"/>
      <c r="C123" s="3"/>
      <c r="D123" s="3"/>
      <c r="E123" s="3"/>
      <c r="F123" s="3"/>
      <c r="G123" s="3"/>
      <c r="H123" s="3"/>
    </row>
    <row r="124" spans="1:8" ht="13.2">
      <c r="A124" s="3"/>
      <c r="B124" s="3"/>
      <c r="C124" s="3"/>
      <c r="D124" s="3"/>
      <c r="E124" s="3"/>
      <c r="F124" s="3"/>
      <c r="G124" s="3"/>
      <c r="H124" s="3"/>
    </row>
    <row r="125" spans="1:8" ht="13.2">
      <c r="A125" s="3"/>
      <c r="B125" s="3"/>
      <c r="C125" s="3"/>
      <c r="D125" s="3"/>
      <c r="E125" s="3"/>
      <c r="F125" s="3"/>
      <c r="G125" s="3"/>
      <c r="H125" s="3"/>
    </row>
    <row r="126" spans="1:8" ht="13.2">
      <c r="A126" s="3"/>
      <c r="B126" s="3"/>
      <c r="C126" s="3"/>
      <c r="D126" s="3"/>
      <c r="E126" s="3"/>
      <c r="F126" s="3"/>
      <c r="G126" s="3"/>
      <c r="H126" s="3"/>
    </row>
    <row r="127" spans="1:8" ht="13.2">
      <c r="A127" s="3"/>
      <c r="B127" s="3"/>
      <c r="C127" s="3"/>
      <c r="D127" s="3"/>
      <c r="E127" s="3"/>
      <c r="F127" s="3"/>
      <c r="G127" s="3"/>
      <c r="H127" s="3"/>
    </row>
    <row r="128" spans="1:8" ht="13.2">
      <c r="A128" s="3"/>
      <c r="B128" s="3"/>
      <c r="C128" s="3"/>
      <c r="D128" s="3"/>
      <c r="E128" s="3"/>
      <c r="F128" s="3"/>
      <c r="G128" s="3"/>
      <c r="H128" s="3"/>
    </row>
    <row r="129" spans="1:8" ht="13.2">
      <c r="A129" s="3"/>
      <c r="B129" s="3"/>
      <c r="C129" s="3"/>
      <c r="D129" s="3"/>
      <c r="E129" s="3"/>
      <c r="F129" s="3"/>
      <c r="G129" s="3"/>
      <c r="H129" s="3"/>
    </row>
    <row r="130" spans="1:8" ht="13.2">
      <c r="A130" s="3"/>
      <c r="B130" s="3"/>
      <c r="C130" s="3"/>
      <c r="D130" s="3"/>
      <c r="E130" s="3"/>
      <c r="F130" s="3"/>
      <c r="G130" s="3"/>
      <c r="H130" s="3"/>
    </row>
    <row r="131" spans="1:8" ht="13.2">
      <c r="A131" s="3"/>
      <c r="B131" s="3"/>
      <c r="C131" s="3"/>
      <c r="D131" s="3"/>
      <c r="E131" s="3"/>
      <c r="F131" s="3"/>
      <c r="G131" s="3"/>
      <c r="H131" s="3"/>
    </row>
    <row r="132" spans="1:8" ht="13.2">
      <c r="A132" s="3"/>
      <c r="B132" s="3"/>
      <c r="C132" s="3"/>
      <c r="D132" s="3"/>
      <c r="E132" s="3"/>
      <c r="F132" s="3"/>
      <c r="G132" s="3"/>
      <c r="H132" s="3"/>
    </row>
    <row r="133" spans="1:8" ht="13.2">
      <c r="A133" s="3"/>
      <c r="B133" s="3"/>
      <c r="C133" s="3"/>
      <c r="D133" s="3"/>
      <c r="E133" s="3"/>
      <c r="F133" s="3"/>
      <c r="G133" s="3"/>
      <c r="H133" s="3"/>
    </row>
    <row r="134" spans="1:8" ht="13.2">
      <c r="A134" s="3"/>
      <c r="B134" s="3"/>
      <c r="C134" s="3"/>
      <c r="D134" s="3"/>
      <c r="E134" s="3"/>
      <c r="F134" s="3"/>
      <c r="G134" s="3"/>
      <c r="H134" s="3"/>
    </row>
    <row r="135" spans="1:8" ht="13.2">
      <c r="A135" s="3"/>
      <c r="B135" s="3"/>
      <c r="C135" s="3"/>
      <c r="D135" s="3"/>
      <c r="E135" s="3"/>
      <c r="F135" s="3"/>
      <c r="G135" s="3"/>
      <c r="H135" s="3"/>
    </row>
    <row r="136" spans="1:8" ht="13.2">
      <c r="A136" s="3"/>
      <c r="B136" s="3"/>
      <c r="C136" s="3"/>
      <c r="D136" s="3"/>
      <c r="E136" s="3"/>
      <c r="F136" s="3"/>
      <c r="G136" s="3"/>
      <c r="H136" s="3"/>
    </row>
    <row r="137" spans="1:8" ht="13.2">
      <c r="A137" s="3"/>
      <c r="B137" s="3"/>
      <c r="C137" s="3"/>
      <c r="D137" s="3"/>
      <c r="E137" s="3"/>
      <c r="F137" s="3"/>
      <c r="G137" s="3"/>
      <c r="H137" s="3"/>
    </row>
    <row r="138" spans="1:8" ht="13.2">
      <c r="A138" s="3"/>
      <c r="B138" s="3"/>
      <c r="C138" s="3"/>
      <c r="D138" s="3"/>
      <c r="E138" s="3"/>
      <c r="F138" s="3"/>
      <c r="G138" s="3"/>
      <c r="H138" s="3"/>
    </row>
    <row r="139" spans="1:8" ht="13.2">
      <c r="A139" s="3"/>
      <c r="B139" s="3"/>
      <c r="C139" s="3"/>
      <c r="D139" s="3"/>
      <c r="E139" s="3"/>
      <c r="F139" s="3"/>
      <c r="G139" s="3"/>
      <c r="H139" s="3"/>
    </row>
    <row r="140" spans="1:8" ht="13.2">
      <c r="A140" s="3"/>
      <c r="B140" s="3"/>
      <c r="C140" s="3"/>
      <c r="D140" s="3"/>
      <c r="E140" s="3"/>
      <c r="F140" s="3"/>
      <c r="G140" s="3"/>
      <c r="H140" s="3"/>
    </row>
    <row r="141" spans="1:8" ht="13.2">
      <c r="A141" s="3"/>
      <c r="B141" s="3"/>
      <c r="C141" s="3"/>
      <c r="D141" s="3"/>
      <c r="E141" s="3"/>
      <c r="F141" s="3"/>
      <c r="G141" s="3"/>
      <c r="H141" s="3"/>
    </row>
    <row r="142" spans="1:8" ht="13.2">
      <c r="A142" s="3"/>
      <c r="B142" s="3"/>
      <c r="C142" s="3"/>
      <c r="D142" s="3"/>
      <c r="E142" s="3"/>
      <c r="F142" s="3"/>
      <c r="G142" s="3"/>
      <c r="H142" s="3"/>
    </row>
    <row r="143" spans="1:8" ht="13.2">
      <c r="A143" s="3"/>
      <c r="B143" s="3"/>
      <c r="C143" s="3"/>
      <c r="D143" s="3"/>
      <c r="E143" s="3"/>
      <c r="F143" s="3"/>
      <c r="G143" s="3"/>
      <c r="H143" s="3"/>
    </row>
    <row r="144" spans="1:8" ht="13.2">
      <c r="A144" s="3"/>
      <c r="B144" s="3"/>
      <c r="C144" s="3"/>
      <c r="D144" s="3"/>
      <c r="E144" s="3"/>
      <c r="F144" s="3"/>
      <c r="G144" s="3"/>
      <c r="H144" s="3"/>
    </row>
    <row r="145" spans="1:8" ht="13.2">
      <c r="A145" s="3"/>
      <c r="B145" s="3"/>
      <c r="C145" s="3"/>
      <c r="D145" s="3"/>
      <c r="E145" s="3"/>
      <c r="F145" s="3"/>
      <c r="G145" s="3"/>
      <c r="H145" s="3"/>
    </row>
    <row r="146" spans="1:8" ht="13.2">
      <c r="A146" s="3"/>
      <c r="B146" s="3"/>
      <c r="C146" s="3"/>
      <c r="D146" s="3"/>
      <c r="E146" s="3"/>
      <c r="F146" s="3"/>
      <c r="G146" s="3"/>
      <c r="H146" s="3"/>
    </row>
    <row r="147" spans="1:8" ht="13.2">
      <c r="A147" s="3"/>
      <c r="B147" s="3"/>
      <c r="C147" s="3"/>
      <c r="D147" s="3"/>
      <c r="E147" s="3"/>
      <c r="F147" s="3"/>
      <c r="G147" s="3"/>
      <c r="H147" s="3"/>
    </row>
    <row r="148" spans="1:8" ht="13.2">
      <c r="A148" s="3"/>
      <c r="B148" s="3"/>
      <c r="C148" s="3"/>
      <c r="D148" s="3"/>
      <c r="E148" s="3"/>
      <c r="F148" s="3"/>
      <c r="G148" s="3"/>
      <c r="H148" s="3"/>
    </row>
    <row r="149" spans="1:8" ht="13.2">
      <c r="A149" s="3"/>
      <c r="B149" s="3"/>
      <c r="C149" s="3"/>
      <c r="D149" s="3"/>
      <c r="E149" s="3"/>
      <c r="F149" s="3"/>
      <c r="G149" s="3"/>
      <c r="H149" s="3"/>
    </row>
    <row r="150" spans="1:8" ht="13.2">
      <c r="A150" s="3"/>
      <c r="B150" s="3"/>
      <c r="C150" s="3"/>
      <c r="D150" s="3"/>
      <c r="E150" s="3"/>
      <c r="F150" s="3"/>
      <c r="G150" s="3"/>
      <c r="H150" s="3"/>
    </row>
    <row r="151" spans="1:8" ht="13.2">
      <c r="A151" s="3"/>
      <c r="B151" s="3"/>
      <c r="C151" s="3"/>
      <c r="D151" s="3"/>
      <c r="E151" s="3"/>
      <c r="F151" s="3"/>
      <c r="G151" s="3"/>
      <c r="H151" s="3"/>
    </row>
    <row r="152" spans="1:8" ht="13.2">
      <c r="A152" s="3"/>
      <c r="B152" s="3"/>
      <c r="C152" s="3"/>
      <c r="D152" s="3"/>
      <c r="E152" s="3"/>
      <c r="F152" s="3"/>
      <c r="G152" s="3"/>
      <c r="H152" s="3"/>
    </row>
    <row r="153" spans="1:8" ht="13.2">
      <c r="A153" s="3"/>
      <c r="B153" s="3"/>
      <c r="C153" s="3"/>
      <c r="D153" s="3"/>
      <c r="E153" s="3"/>
      <c r="F153" s="3"/>
      <c r="G153" s="3"/>
      <c r="H153" s="3"/>
    </row>
    <row r="154" spans="1:8" ht="13.2">
      <c r="A154" s="3"/>
      <c r="B154" s="3"/>
      <c r="C154" s="3"/>
      <c r="D154" s="3"/>
      <c r="E154" s="3"/>
      <c r="F154" s="3"/>
      <c r="G154" s="3"/>
      <c r="H154" s="3"/>
    </row>
    <row r="155" spans="1:8" ht="13.2">
      <c r="A155" s="3"/>
      <c r="B155" s="3"/>
      <c r="C155" s="3"/>
      <c r="D155" s="3"/>
      <c r="E155" s="3"/>
      <c r="F155" s="3"/>
      <c r="G155" s="3"/>
      <c r="H155" s="3"/>
    </row>
    <row r="156" spans="1:8" ht="13.2">
      <c r="A156" s="3"/>
      <c r="B156" s="3"/>
      <c r="C156" s="3"/>
      <c r="D156" s="3"/>
      <c r="E156" s="3"/>
      <c r="F156" s="3"/>
      <c r="G156" s="3"/>
      <c r="H156" s="3"/>
    </row>
    <row r="157" spans="1:8" ht="13.2">
      <c r="A157" s="3"/>
      <c r="B157" s="3"/>
      <c r="C157" s="3"/>
      <c r="D157" s="3"/>
      <c r="E157" s="3"/>
      <c r="F157" s="3"/>
      <c r="G157" s="3"/>
      <c r="H157" s="3"/>
    </row>
    <row r="158" spans="1:8" ht="13.2">
      <c r="A158" s="3"/>
      <c r="B158" s="3"/>
      <c r="C158" s="3"/>
      <c r="D158" s="3"/>
      <c r="E158" s="3"/>
      <c r="F158" s="3"/>
      <c r="G158" s="3"/>
      <c r="H158" s="3"/>
    </row>
    <row r="159" spans="1:8" ht="13.2">
      <c r="A159" s="3"/>
      <c r="B159" s="3"/>
      <c r="C159" s="3"/>
      <c r="D159" s="3"/>
      <c r="E159" s="3"/>
      <c r="F159" s="3"/>
      <c r="G159" s="3"/>
      <c r="H159" s="3"/>
    </row>
    <row r="160" spans="1:8" ht="13.2">
      <c r="A160" s="3"/>
      <c r="B160" s="3"/>
      <c r="C160" s="3"/>
      <c r="D160" s="3"/>
      <c r="E160" s="3"/>
      <c r="F160" s="3"/>
      <c r="G160" s="3"/>
      <c r="H160" s="3"/>
    </row>
    <row r="161" spans="1:8" ht="13.2">
      <c r="A161" s="3"/>
      <c r="B161" s="3"/>
      <c r="C161" s="3"/>
      <c r="D161" s="3"/>
      <c r="E161" s="3"/>
      <c r="F161" s="3"/>
      <c r="G161" s="3"/>
      <c r="H161" s="3"/>
    </row>
    <row r="162" spans="1:8" ht="13.2">
      <c r="A162" s="3"/>
      <c r="B162" s="3"/>
      <c r="C162" s="3"/>
      <c r="D162" s="3"/>
      <c r="E162" s="3"/>
      <c r="F162" s="3"/>
      <c r="G162" s="3"/>
      <c r="H162" s="3"/>
    </row>
    <row r="163" spans="1:8" ht="13.2">
      <c r="A163" s="3"/>
      <c r="B163" s="3"/>
      <c r="C163" s="3"/>
      <c r="D163" s="3"/>
      <c r="E163" s="3"/>
      <c r="F163" s="3"/>
      <c r="G163" s="3"/>
      <c r="H163" s="3"/>
    </row>
    <row r="164" spans="1:8" ht="13.2">
      <c r="A164" s="3"/>
      <c r="B164" s="3"/>
      <c r="C164" s="3"/>
      <c r="D164" s="3"/>
      <c r="E164" s="3"/>
      <c r="F164" s="3"/>
      <c r="G164" s="3"/>
      <c r="H164" s="3"/>
    </row>
    <row r="165" spans="1:8" ht="13.2">
      <c r="A165" s="3"/>
      <c r="B165" s="3"/>
      <c r="C165" s="3"/>
      <c r="D165" s="3"/>
      <c r="E165" s="3"/>
      <c r="F165" s="3"/>
      <c r="G165" s="3"/>
      <c r="H165" s="3"/>
    </row>
    <row r="166" spans="1:8" ht="13.2">
      <c r="A166" s="3"/>
      <c r="B166" s="3"/>
      <c r="C166" s="3"/>
      <c r="D166" s="3"/>
      <c r="E166" s="3"/>
      <c r="F166" s="3"/>
      <c r="G166" s="3"/>
      <c r="H166" s="3"/>
    </row>
    <row r="167" spans="1:8" ht="13.2">
      <c r="A167" s="3"/>
      <c r="B167" s="3"/>
      <c r="C167" s="3"/>
      <c r="D167" s="3"/>
      <c r="E167" s="3"/>
      <c r="F167" s="3"/>
      <c r="G167" s="3"/>
      <c r="H167" s="3"/>
    </row>
    <row r="168" spans="1:8" ht="13.2">
      <c r="A168" s="3"/>
      <c r="B168" s="3"/>
      <c r="C168" s="3"/>
      <c r="D168" s="3"/>
      <c r="E168" s="3"/>
      <c r="F168" s="3"/>
      <c r="G168" s="3"/>
      <c r="H168" s="3"/>
    </row>
    <row r="169" spans="1:8" ht="13.2">
      <c r="A169" s="3"/>
      <c r="B169" s="3"/>
      <c r="C169" s="3"/>
      <c r="D169" s="3"/>
      <c r="E169" s="3"/>
      <c r="F169" s="3"/>
      <c r="G169" s="3"/>
      <c r="H169" s="3"/>
    </row>
    <row r="170" spans="1:8" ht="13.2">
      <c r="A170" s="3"/>
      <c r="B170" s="3"/>
      <c r="C170" s="3"/>
      <c r="D170" s="3"/>
      <c r="E170" s="3"/>
      <c r="F170" s="3"/>
      <c r="G170" s="3"/>
      <c r="H170" s="3"/>
    </row>
    <row r="171" spans="1:8" ht="13.2">
      <c r="A171" s="3"/>
      <c r="B171" s="3"/>
      <c r="C171" s="3"/>
      <c r="D171" s="3"/>
      <c r="E171" s="3"/>
      <c r="F171" s="3"/>
      <c r="G171" s="3"/>
      <c r="H171" s="3"/>
    </row>
    <row r="172" spans="1:8" ht="13.2">
      <c r="A172" s="3"/>
      <c r="B172" s="3"/>
      <c r="C172" s="3"/>
      <c r="D172" s="3"/>
      <c r="E172" s="3"/>
      <c r="F172" s="3"/>
      <c r="G172" s="3"/>
      <c r="H172" s="3"/>
    </row>
    <row r="173" spans="1:8" ht="13.2">
      <c r="A173" s="3"/>
      <c r="B173" s="3"/>
      <c r="C173" s="3"/>
      <c r="D173" s="3"/>
      <c r="E173" s="3"/>
      <c r="F173" s="3"/>
      <c r="G173" s="3"/>
      <c r="H173" s="3"/>
    </row>
    <row r="174" spans="1:8" ht="13.2">
      <c r="A174" s="3"/>
      <c r="B174" s="3"/>
      <c r="C174" s="3"/>
      <c r="D174" s="3"/>
      <c r="E174" s="3"/>
      <c r="F174" s="3"/>
      <c r="G174" s="3"/>
      <c r="H174" s="3"/>
    </row>
    <row r="175" spans="1:8" ht="13.2">
      <c r="A175" s="3"/>
      <c r="B175" s="3"/>
      <c r="C175" s="3"/>
      <c r="D175" s="3"/>
      <c r="E175" s="3"/>
      <c r="F175" s="3"/>
      <c r="G175" s="3"/>
      <c r="H175" s="3"/>
    </row>
    <row r="176" spans="1:8" ht="13.2">
      <c r="A176" s="3"/>
      <c r="B176" s="3"/>
      <c r="C176" s="3"/>
      <c r="D176" s="3"/>
      <c r="E176" s="3"/>
      <c r="F176" s="3"/>
      <c r="G176" s="3"/>
      <c r="H176" s="3"/>
    </row>
    <row r="177" spans="1:8" ht="13.2">
      <c r="A177" s="3"/>
      <c r="B177" s="3"/>
      <c r="C177" s="3"/>
      <c r="D177" s="3"/>
      <c r="E177" s="3"/>
      <c r="F177" s="3"/>
      <c r="G177" s="3"/>
      <c r="H177" s="3"/>
    </row>
    <row r="178" spans="1:8" ht="13.2">
      <c r="A178" s="3"/>
      <c r="B178" s="3"/>
      <c r="C178" s="3"/>
      <c r="D178" s="3"/>
      <c r="E178" s="3"/>
      <c r="F178" s="3"/>
      <c r="G178" s="3"/>
      <c r="H178" s="3"/>
    </row>
    <row r="179" spans="1:8" ht="13.2">
      <c r="A179" s="3"/>
      <c r="B179" s="3"/>
      <c r="C179" s="3"/>
      <c r="D179" s="3"/>
      <c r="E179" s="3"/>
      <c r="F179" s="3"/>
      <c r="G179" s="3"/>
      <c r="H179" s="3"/>
    </row>
    <row r="180" spans="1:8" ht="13.2">
      <c r="A180" s="3"/>
      <c r="B180" s="3"/>
      <c r="C180" s="3"/>
      <c r="D180" s="3"/>
      <c r="E180" s="3"/>
      <c r="F180" s="3"/>
      <c r="G180" s="3"/>
      <c r="H180" s="3"/>
    </row>
    <row r="181" spans="1:8" ht="13.2">
      <c r="A181" s="3"/>
      <c r="B181" s="3"/>
      <c r="C181" s="3"/>
      <c r="D181" s="3"/>
      <c r="E181" s="3"/>
      <c r="F181" s="3"/>
      <c r="G181" s="3"/>
      <c r="H181" s="3"/>
    </row>
    <row r="182" spans="1:8" ht="13.2">
      <c r="A182" s="3"/>
      <c r="B182" s="3"/>
      <c r="C182" s="3"/>
      <c r="D182" s="3"/>
      <c r="E182" s="3"/>
      <c r="F182" s="3"/>
      <c r="G182" s="3"/>
      <c r="H182" s="3"/>
    </row>
    <row r="183" spans="1:8" ht="13.2">
      <c r="A183" s="3"/>
      <c r="B183" s="3"/>
      <c r="C183" s="3"/>
      <c r="D183" s="3"/>
      <c r="E183" s="3"/>
      <c r="F183" s="3"/>
      <c r="G183" s="3"/>
      <c r="H183" s="3"/>
    </row>
    <row r="184" spans="1:8" ht="13.2">
      <c r="A184" s="3"/>
      <c r="B184" s="3"/>
      <c r="C184" s="3"/>
      <c r="D184" s="3"/>
      <c r="E184" s="3"/>
      <c r="F184" s="3"/>
      <c r="G184" s="3"/>
      <c r="H184" s="3"/>
    </row>
    <row r="185" spans="1:8" ht="13.2">
      <c r="A185" s="3"/>
      <c r="B185" s="3"/>
      <c r="C185" s="3"/>
      <c r="D185" s="3"/>
      <c r="E185" s="3"/>
      <c r="F185" s="3"/>
      <c r="G185" s="3"/>
      <c r="H185" s="3"/>
    </row>
    <row r="186" spans="1:8" ht="13.2">
      <c r="A186" s="3"/>
      <c r="B186" s="3"/>
      <c r="C186" s="3"/>
      <c r="D186" s="3"/>
      <c r="E186" s="3"/>
      <c r="F186" s="3"/>
      <c r="G186" s="3"/>
      <c r="H186" s="3"/>
    </row>
    <row r="187" spans="1:8" ht="13.2">
      <c r="A187" s="3"/>
      <c r="B187" s="3"/>
      <c r="C187" s="3"/>
      <c r="D187" s="3"/>
      <c r="E187" s="3"/>
      <c r="F187" s="3"/>
      <c r="G187" s="3"/>
      <c r="H187" s="3"/>
    </row>
    <row r="188" spans="1:8" ht="13.2">
      <c r="A188" s="3"/>
      <c r="B188" s="3"/>
      <c r="C188" s="3"/>
      <c r="D188" s="3"/>
      <c r="E188" s="3"/>
      <c r="F188" s="3"/>
      <c r="G188" s="3"/>
      <c r="H188" s="3"/>
    </row>
    <row r="189" spans="1:8" ht="13.2">
      <c r="A189" s="3"/>
      <c r="B189" s="3"/>
      <c r="C189" s="3"/>
      <c r="D189" s="3"/>
      <c r="E189" s="3"/>
      <c r="F189" s="3"/>
      <c r="G189" s="3"/>
      <c r="H189" s="3"/>
    </row>
    <row r="190" spans="1:8" ht="13.2">
      <c r="A190" s="3"/>
      <c r="B190" s="3"/>
      <c r="C190" s="3"/>
      <c r="D190" s="3"/>
      <c r="E190" s="3"/>
      <c r="F190" s="3"/>
      <c r="G190" s="3"/>
      <c r="H190" s="3"/>
    </row>
    <row r="191" spans="1:8" ht="13.2">
      <c r="A191" s="3"/>
      <c r="B191" s="3"/>
      <c r="C191" s="3"/>
      <c r="D191" s="3"/>
      <c r="E191" s="3"/>
      <c r="F191" s="3"/>
      <c r="G191" s="3"/>
      <c r="H191" s="3"/>
    </row>
    <row r="192" spans="1:8" ht="13.2">
      <c r="A192" s="3"/>
      <c r="B192" s="3"/>
      <c r="C192" s="3"/>
      <c r="D192" s="3"/>
      <c r="E192" s="3"/>
      <c r="F192" s="3"/>
      <c r="G192" s="3"/>
      <c r="H192" s="3"/>
    </row>
    <row r="193" spans="1:8" ht="13.2">
      <c r="A193" s="3"/>
      <c r="B193" s="3"/>
      <c r="C193" s="3"/>
      <c r="D193" s="3"/>
      <c r="E193" s="3"/>
      <c r="F193" s="3"/>
      <c r="G193" s="3"/>
      <c r="H193" s="3"/>
    </row>
    <row r="194" spans="1:8" ht="13.2">
      <c r="A194" s="3"/>
      <c r="B194" s="3"/>
      <c r="C194" s="3"/>
      <c r="D194" s="3"/>
      <c r="E194" s="3"/>
      <c r="F194" s="3"/>
      <c r="G194" s="3"/>
      <c r="H194" s="3"/>
    </row>
    <row r="195" spans="1:8" ht="13.2">
      <c r="A195" s="3"/>
      <c r="B195" s="3"/>
      <c r="C195" s="3"/>
      <c r="D195" s="3"/>
      <c r="E195" s="3"/>
      <c r="F195" s="3"/>
      <c r="G195" s="3"/>
      <c r="H195" s="3"/>
    </row>
    <row r="196" spans="1:8" ht="13.2">
      <c r="A196" s="3"/>
      <c r="B196" s="3"/>
      <c r="C196" s="3"/>
      <c r="D196" s="3"/>
      <c r="E196" s="3"/>
      <c r="F196" s="3"/>
      <c r="G196" s="3"/>
      <c r="H196" s="3"/>
    </row>
    <row r="197" spans="1:8" ht="13.2">
      <c r="A197" s="3"/>
      <c r="B197" s="3"/>
      <c r="C197" s="3"/>
      <c r="D197" s="3"/>
      <c r="E197" s="3"/>
      <c r="F197" s="3"/>
      <c r="G197" s="3"/>
      <c r="H197" s="3"/>
    </row>
    <row r="198" spans="1:8" ht="13.2">
      <c r="A198" s="3"/>
      <c r="B198" s="3"/>
      <c r="C198" s="3"/>
      <c r="D198" s="3"/>
      <c r="E198" s="3"/>
      <c r="F198" s="3"/>
      <c r="G198" s="3"/>
      <c r="H198" s="3"/>
    </row>
    <row r="199" spans="1:8" ht="13.2">
      <c r="A199" s="3"/>
      <c r="B199" s="3"/>
      <c r="C199" s="3"/>
      <c r="D199" s="3"/>
      <c r="E199" s="3"/>
      <c r="F199" s="3"/>
      <c r="G199" s="3"/>
      <c r="H199" s="3"/>
    </row>
    <row r="200" spans="1:8" ht="13.2">
      <c r="A200" s="3"/>
      <c r="B200" s="3"/>
      <c r="C200" s="3"/>
      <c r="D200" s="3"/>
      <c r="E200" s="3"/>
      <c r="F200" s="3"/>
      <c r="G200" s="3"/>
      <c r="H200" s="3"/>
    </row>
    <row r="201" spans="1:8" ht="13.2">
      <c r="A201" s="3"/>
      <c r="B201" s="3"/>
      <c r="C201" s="3"/>
      <c r="D201" s="3"/>
      <c r="E201" s="3"/>
      <c r="F201" s="3"/>
      <c r="G201" s="3"/>
      <c r="H201" s="3"/>
    </row>
    <row r="202" spans="1:8" ht="13.2">
      <c r="A202" s="3"/>
      <c r="B202" s="3"/>
      <c r="C202" s="3"/>
      <c r="D202" s="3"/>
      <c r="E202" s="3"/>
      <c r="F202" s="3"/>
      <c r="G202" s="3"/>
      <c r="H202" s="3"/>
    </row>
    <row r="203" spans="1:8" ht="13.2">
      <c r="A203" s="3"/>
      <c r="B203" s="3"/>
      <c r="C203" s="3"/>
      <c r="D203" s="3"/>
      <c r="E203" s="3"/>
      <c r="F203" s="3"/>
      <c r="G203" s="3"/>
      <c r="H203" s="3"/>
    </row>
    <row r="204" spans="1:8" ht="13.2">
      <c r="A204" s="3"/>
      <c r="B204" s="3"/>
      <c r="C204" s="3"/>
      <c r="D204" s="3"/>
      <c r="E204" s="3"/>
      <c r="F204" s="3"/>
      <c r="G204" s="3"/>
      <c r="H204" s="3"/>
    </row>
    <row r="205" spans="1:8" ht="13.2">
      <c r="A205" s="3"/>
      <c r="B205" s="3"/>
      <c r="C205" s="3"/>
      <c r="D205" s="3"/>
      <c r="E205" s="3"/>
      <c r="F205" s="3"/>
      <c r="G205" s="3"/>
      <c r="H205" s="3"/>
    </row>
    <row r="206" spans="1:8" ht="13.2">
      <c r="A206" s="3"/>
      <c r="B206" s="3"/>
      <c r="C206" s="3"/>
      <c r="D206" s="3"/>
      <c r="E206" s="3"/>
      <c r="F206" s="3"/>
      <c r="G206" s="3"/>
      <c r="H206" s="3"/>
    </row>
    <row r="207" spans="1:8" ht="13.2">
      <c r="A207" s="3"/>
      <c r="B207" s="3"/>
      <c r="C207" s="3"/>
      <c r="D207" s="3"/>
      <c r="E207" s="3"/>
      <c r="F207" s="3"/>
      <c r="G207" s="3"/>
      <c r="H207" s="3"/>
    </row>
    <row r="208" spans="1:8" ht="13.2">
      <c r="A208" s="3"/>
      <c r="B208" s="3"/>
      <c r="C208" s="3"/>
      <c r="D208" s="3"/>
      <c r="E208" s="3"/>
      <c r="F208" s="3"/>
      <c r="G208" s="3"/>
      <c r="H208" s="3"/>
    </row>
    <row r="209" spans="1:8" ht="13.2">
      <c r="A209" s="3"/>
      <c r="B209" s="3"/>
      <c r="C209" s="3"/>
      <c r="D209" s="3"/>
      <c r="E209" s="3"/>
      <c r="F209" s="3"/>
      <c r="G209" s="3"/>
      <c r="H209" s="3"/>
    </row>
    <row r="210" spans="1:8" ht="13.2">
      <c r="A210" s="3"/>
      <c r="B210" s="3"/>
      <c r="C210" s="3"/>
      <c r="D210" s="3"/>
      <c r="E210" s="3"/>
      <c r="F210" s="3"/>
      <c r="G210" s="3"/>
      <c r="H210" s="3"/>
    </row>
    <row r="211" spans="1:8" ht="13.2">
      <c r="A211" s="3"/>
      <c r="B211" s="3"/>
      <c r="C211" s="3"/>
      <c r="D211" s="3"/>
      <c r="E211" s="3"/>
      <c r="F211" s="3"/>
      <c r="G211" s="3"/>
      <c r="H211" s="3"/>
    </row>
    <row r="212" spans="1:8" ht="13.2">
      <c r="A212" s="3"/>
      <c r="B212" s="3"/>
      <c r="C212" s="3"/>
      <c r="D212" s="3"/>
      <c r="E212" s="3"/>
      <c r="F212" s="3"/>
      <c r="G212" s="3"/>
      <c r="H212" s="3"/>
    </row>
    <row r="213" spans="1:8" ht="13.2">
      <c r="A213" s="3"/>
      <c r="B213" s="3"/>
      <c r="C213" s="3"/>
      <c r="D213" s="3"/>
      <c r="E213" s="3"/>
      <c r="F213" s="3"/>
      <c r="G213" s="3"/>
      <c r="H213" s="3"/>
    </row>
    <row r="214" spans="1:8" ht="13.2">
      <c r="A214" s="3"/>
      <c r="B214" s="3"/>
      <c r="C214" s="3"/>
      <c r="D214" s="3"/>
      <c r="E214" s="3"/>
      <c r="F214" s="3"/>
      <c r="G214" s="3"/>
      <c r="H214" s="3"/>
    </row>
    <row r="215" spans="1:8" ht="13.2">
      <c r="A215" s="3"/>
      <c r="B215" s="3"/>
      <c r="C215" s="3"/>
      <c r="D215" s="3"/>
      <c r="E215" s="3"/>
      <c r="F215" s="3"/>
      <c r="G215" s="3"/>
      <c r="H215" s="3"/>
    </row>
    <row r="216" spans="1:8" ht="13.2">
      <c r="A216" s="3"/>
      <c r="B216" s="3"/>
      <c r="C216" s="3"/>
      <c r="D216" s="3"/>
      <c r="E216" s="3"/>
      <c r="F216" s="3"/>
      <c r="G216" s="3"/>
      <c r="H216" s="3"/>
    </row>
    <row r="217" spans="1:8" ht="13.2">
      <c r="A217" s="3"/>
      <c r="B217" s="3"/>
      <c r="C217" s="3"/>
      <c r="D217" s="3"/>
      <c r="E217" s="3"/>
      <c r="F217" s="3"/>
      <c r="G217" s="3"/>
      <c r="H217" s="3"/>
    </row>
    <row r="218" spans="1:8" ht="13.2">
      <c r="A218" s="3"/>
      <c r="B218" s="3"/>
      <c r="C218" s="3"/>
      <c r="D218" s="3"/>
      <c r="E218" s="3"/>
      <c r="F218" s="3"/>
      <c r="G218" s="3"/>
      <c r="H218" s="3"/>
    </row>
    <row r="219" spans="1:8" ht="13.2">
      <c r="A219" s="3"/>
      <c r="B219" s="3"/>
      <c r="C219" s="3"/>
      <c r="D219" s="3"/>
      <c r="E219" s="3"/>
      <c r="F219" s="3"/>
      <c r="G219" s="3"/>
      <c r="H219" s="3"/>
    </row>
    <row r="220" spans="1:8" ht="13.2">
      <c r="A220" s="3"/>
      <c r="B220" s="3"/>
      <c r="C220" s="3"/>
      <c r="D220" s="3"/>
      <c r="E220" s="3"/>
      <c r="F220" s="3"/>
      <c r="G220" s="3"/>
      <c r="H220" s="3"/>
    </row>
    <row r="221" spans="1:8" ht="13.2">
      <c r="A221" s="3"/>
      <c r="B221" s="3"/>
      <c r="C221" s="3"/>
      <c r="D221" s="3"/>
      <c r="E221" s="3"/>
      <c r="F221" s="3"/>
      <c r="G221" s="3"/>
      <c r="H221" s="3"/>
    </row>
    <row r="222" spans="1:8" ht="13.2">
      <c r="A222" s="3"/>
      <c r="B222" s="3"/>
      <c r="C222" s="3"/>
      <c r="D222" s="3"/>
      <c r="E222" s="3"/>
      <c r="F222" s="3"/>
      <c r="G222" s="3"/>
      <c r="H222" s="3"/>
    </row>
    <row r="223" spans="1:8" ht="13.2">
      <c r="A223" s="3"/>
      <c r="B223" s="3"/>
      <c r="C223" s="3"/>
      <c r="D223" s="3"/>
      <c r="E223" s="3"/>
      <c r="F223" s="3"/>
      <c r="G223" s="3"/>
      <c r="H223" s="3"/>
    </row>
    <row r="224" spans="1:8" ht="13.2">
      <c r="A224" s="3"/>
      <c r="B224" s="3"/>
      <c r="C224" s="3"/>
      <c r="D224" s="3"/>
      <c r="E224" s="3"/>
      <c r="F224" s="3"/>
      <c r="G224" s="3"/>
      <c r="H224" s="3"/>
    </row>
    <row r="225" spans="1:8" ht="13.2">
      <c r="A225" s="3"/>
      <c r="B225" s="3"/>
      <c r="C225" s="3"/>
      <c r="D225" s="3"/>
      <c r="E225" s="3"/>
      <c r="F225" s="3"/>
      <c r="G225" s="3"/>
      <c r="H225" s="3"/>
    </row>
    <row r="226" spans="1:8" ht="13.2">
      <c r="A226" s="3"/>
      <c r="B226" s="3"/>
      <c r="C226" s="3"/>
      <c r="D226" s="3"/>
      <c r="E226" s="3"/>
      <c r="F226" s="3"/>
      <c r="G226" s="3"/>
      <c r="H226" s="3"/>
    </row>
    <row r="227" spans="1:8" ht="13.2">
      <c r="A227" s="3"/>
      <c r="B227" s="3"/>
      <c r="C227" s="3"/>
      <c r="D227" s="3"/>
      <c r="E227" s="3"/>
      <c r="F227" s="3"/>
      <c r="G227" s="3"/>
      <c r="H227" s="3"/>
    </row>
    <row r="228" spans="1:8" ht="13.2">
      <c r="A228" s="3"/>
      <c r="B228" s="3"/>
      <c r="C228" s="3"/>
      <c r="D228" s="3"/>
      <c r="E228" s="3"/>
      <c r="F228" s="3"/>
      <c r="G228" s="3"/>
      <c r="H228" s="3"/>
    </row>
    <row r="229" spans="1:8" ht="13.2">
      <c r="A229" s="3"/>
      <c r="B229" s="3"/>
      <c r="C229" s="3"/>
      <c r="D229" s="3"/>
      <c r="E229" s="3"/>
      <c r="F229" s="3"/>
      <c r="G229" s="3"/>
      <c r="H229" s="3"/>
    </row>
    <row r="230" spans="1:8" ht="13.2">
      <c r="A230" s="3"/>
      <c r="B230" s="3"/>
      <c r="C230" s="3"/>
      <c r="D230" s="3"/>
      <c r="E230" s="3"/>
      <c r="F230" s="3"/>
      <c r="G230" s="3"/>
      <c r="H230" s="3"/>
    </row>
    <row r="231" spans="1:8" ht="13.2">
      <c r="A231" s="3"/>
      <c r="B231" s="3"/>
      <c r="C231" s="3"/>
      <c r="D231" s="3"/>
      <c r="E231" s="3"/>
      <c r="F231" s="3"/>
      <c r="G231" s="3"/>
      <c r="H231" s="3"/>
    </row>
    <row r="232" spans="1:8" ht="13.2">
      <c r="A232" s="3"/>
      <c r="B232" s="3"/>
      <c r="C232" s="3"/>
      <c r="D232" s="3"/>
      <c r="E232" s="3"/>
      <c r="F232" s="3"/>
      <c r="G232" s="3"/>
      <c r="H232" s="3"/>
    </row>
    <row r="233" spans="1:8" ht="13.2">
      <c r="A233" s="3"/>
      <c r="B233" s="3"/>
      <c r="C233" s="3"/>
      <c r="D233" s="3"/>
      <c r="E233" s="3"/>
      <c r="F233" s="3"/>
      <c r="G233" s="3"/>
      <c r="H233" s="3"/>
    </row>
    <row r="234" spans="1:8" ht="13.2">
      <c r="A234" s="3"/>
      <c r="B234" s="3"/>
      <c r="C234" s="3"/>
      <c r="D234" s="3"/>
      <c r="E234" s="3"/>
      <c r="F234" s="3"/>
      <c r="G234" s="3"/>
      <c r="H234" s="3"/>
    </row>
    <row r="235" spans="1:8" ht="13.2">
      <c r="A235" s="3"/>
      <c r="B235" s="3"/>
      <c r="C235" s="3"/>
      <c r="D235" s="3"/>
      <c r="E235" s="3"/>
      <c r="F235" s="3"/>
      <c r="G235" s="3"/>
      <c r="H235" s="3"/>
    </row>
    <row r="236" spans="1:8" ht="13.2">
      <c r="A236" s="3"/>
      <c r="B236" s="3"/>
      <c r="C236" s="3"/>
      <c r="D236" s="3"/>
      <c r="E236" s="3"/>
      <c r="F236" s="3"/>
      <c r="G236" s="3"/>
      <c r="H236" s="3"/>
    </row>
    <row r="237" spans="1:8" ht="13.2">
      <c r="A237" s="3"/>
      <c r="B237" s="3"/>
      <c r="C237" s="3"/>
      <c r="D237" s="3"/>
      <c r="E237" s="3"/>
      <c r="F237" s="3"/>
      <c r="G237" s="3"/>
      <c r="H237" s="3"/>
    </row>
    <row r="238" spans="1:8" ht="13.2">
      <c r="A238" s="3"/>
      <c r="B238" s="3"/>
      <c r="C238" s="3"/>
      <c r="D238" s="3"/>
      <c r="E238" s="3"/>
      <c r="F238" s="3"/>
      <c r="G238" s="3"/>
      <c r="H238" s="3"/>
    </row>
    <row r="239" spans="1:8" ht="13.2">
      <c r="A239" s="3"/>
      <c r="B239" s="3"/>
      <c r="C239" s="3"/>
      <c r="D239" s="3"/>
      <c r="E239" s="3"/>
      <c r="F239" s="3"/>
      <c r="G239" s="3"/>
      <c r="H239" s="3"/>
    </row>
    <row r="240" spans="1:8" ht="13.2">
      <c r="A240" s="3"/>
      <c r="B240" s="3"/>
      <c r="C240" s="3"/>
      <c r="D240" s="3"/>
      <c r="E240" s="3"/>
      <c r="F240" s="3"/>
      <c r="G240" s="3"/>
      <c r="H240" s="3"/>
    </row>
    <row r="241" spans="1:8" ht="13.2">
      <c r="A241" s="3"/>
      <c r="B241" s="3"/>
      <c r="C241" s="3"/>
      <c r="D241" s="3"/>
      <c r="E241" s="3"/>
      <c r="F241" s="3"/>
      <c r="G241" s="3"/>
      <c r="H241" s="3"/>
    </row>
    <row r="242" spans="1:8" ht="13.2">
      <c r="A242" s="3"/>
      <c r="B242" s="3"/>
      <c r="C242" s="3"/>
      <c r="D242" s="3"/>
      <c r="E242" s="3"/>
      <c r="F242" s="3"/>
      <c r="G242" s="3"/>
      <c r="H242" s="3"/>
    </row>
    <row r="243" spans="1:8" ht="13.2">
      <c r="A243" s="3"/>
      <c r="B243" s="3"/>
      <c r="C243" s="3"/>
      <c r="D243" s="3"/>
      <c r="E243" s="3"/>
      <c r="F243" s="3"/>
      <c r="G243" s="3"/>
      <c r="H243" s="3"/>
    </row>
    <row r="244" spans="1:8" ht="13.2">
      <c r="A244" s="3"/>
      <c r="B244" s="3"/>
      <c r="C244" s="3"/>
      <c r="D244" s="3"/>
      <c r="E244" s="3"/>
      <c r="F244" s="3"/>
      <c r="G244" s="3"/>
      <c r="H244" s="3"/>
    </row>
    <row r="245" spans="1:8" ht="13.2">
      <c r="A245" s="3"/>
      <c r="B245" s="3"/>
      <c r="C245" s="3"/>
      <c r="D245" s="3"/>
      <c r="E245" s="3"/>
      <c r="F245" s="3"/>
      <c r="G245" s="3"/>
      <c r="H245" s="3"/>
    </row>
    <row r="246" spans="1:8" ht="13.2">
      <c r="A246" s="3"/>
      <c r="B246" s="3"/>
      <c r="C246" s="3"/>
      <c r="D246" s="3"/>
      <c r="E246" s="3"/>
      <c r="F246" s="3"/>
      <c r="G246" s="3"/>
      <c r="H246" s="3"/>
    </row>
    <row r="247" spans="1:8" ht="13.2">
      <c r="A247" s="3"/>
      <c r="B247" s="3"/>
      <c r="C247" s="3"/>
      <c r="D247" s="3"/>
      <c r="E247" s="3"/>
      <c r="F247" s="3"/>
      <c r="G247" s="3"/>
      <c r="H247" s="3"/>
    </row>
    <row r="248" spans="1:8" ht="13.2">
      <c r="A248" s="3"/>
      <c r="B248" s="3"/>
      <c r="C248" s="3"/>
      <c r="D248" s="3"/>
      <c r="E248" s="3"/>
      <c r="F248" s="3"/>
      <c r="G248" s="3"/>
      <c r="H248" s="3"/>
    </row>
    <row r="249" spans="1:8" ht="13.2">
      <c r="A249" s="3"/>
      <c r="B249" s="3"/>
      <c r="C249" s="3"/>
      <c r="D249" s="3"/>
      <c r="E249" s="3"/>
      <c r="F249" s="3"/>
      <c r="G249" s="3"/>
      <c r="H249" s="3"/>
    </row>
    <row r="250" spans="1:8" ht="13.2">
      <c r="A250" s="3"/>
      <c r="B250" s="3"/>
      <c r="C250" s="3"/>
      <c r="D250" s="3"/>
      <c r="E250" s="3"/>
      <c r="F250" s="3"/>
      <c r="G250" s="3"/>
      <c r="H250" s="3"/>
    </row>
    <row r="251" spans="1:8" ht="13.2">
      <c r="A251" s="3"/>
      <c r="B251" s="3"/>
      <c r="C251" s="3"/>
      <c r="D251" s="3"/>
      <c r="E251" s="3"/>
      <c r="F251" s="3"/>
      <c r="G251" s="3"/>
      <c r="H251" s="3"/>
    </row>
    <row r="252" spans="1:8" ht="13.2">
      <c r="A252" s="3"/>
      <c r="B252" s="3"/>
      <c r="C252" s="3"/>
      <c r="D252" s="3"/>
      <c r="E252" s="3"/>
      <c r="F252" s="3"/>
      <c r="G252" s="3"/>
      <c r="H252" s="3"/>
    </row>
    <row r="253" spans="1:8" ht="13.2">
      <c r="A253" s="3"/>
      <c r="B253" s="3"/>
      <c r="C253" s="3"/>
      <c r="D253" s="3"/>
      <c r="E253" s="3"/>
      <c r="F253" s="3"/>
      <c r="G253" s="3"/>
      <c r="H253" s="3"/>
    </row>
    <row r="254" spans="1:8" ht="13.2">
      <c r="A254" s="3"/>
      <c r="B254" s="3"/>
      <c r="C254" s="3"/>
      <c r="D254" s="3"/>
      <c r="E254" s="3"/>
      <c r="F254" s="3"/>
      <c r="G254" s="3"/>
      <c r="H254" s="3"/>
    </row>
    <row r="255" spans="1:8" ht="13.2">
      <c r="A255" s="3"/>
      <c r="B255" s="3"/>
      <c r="C255" s="3"/>
      <c r="D255" s="3"/>
      <c r="E255" s="3"/>
      <c r="F255" s="3"/>
      <c r="G255" s="3"/>
      <c r="H255" s="3"/>
    </row>
    <row r="256" spans="1:8" ht="13.2">
      <c r="A256" s="3"/>
      <c r="B256" s="3"/>
      <c r="C256" s="3"/>
      <c r="D256" s="3"/>
      <c r="E256" s="3"/>
      <c r="F256" s="3"/>
      <c r="G256" s="3"/>
      <c r="H256" s="3"/>
    </row>
    <row r="257" spans="1:8" ht="13.2">
      <c r="A257" s="3"/>
      <c r="B257" s="3"/>
      <c r="C257" s="3"/>
      <c r="D257" s="3"/>
      <c r="E257" s="3"/>
      <c r="F257" s="3"/>
      <c r="G257" s="3"/>
      <c r="H257" s="3"/>
    </row>
    <row r="258" spans="1:8" ht="13.2">
      <c r="A258" s="3"/>
      <c r="B258" s="3"/>
      <c r="C258" s="3"/>
      <c r="D258" s="3"/>
      <c r="E258" s="3"/>
      <c r="F258" s="3"/>
      <c r="G258" s="3"/>
      <c r="H258" s="3"/>
    </row>
    <row r="259" spans="1:8" ht="13.2">
      <c r="A259" s="3"/>
      <c r="B259" s="3"/>
      <c r="C259" s="3"/>
      <c r="D259" s="3"/>
      <c r="E259" s="3"/>
      <c r="F259" s="3"/>
      <c r="G259" s="3"/>
      <c r="H259" s="3"/>
    </row>
    <row r="260" spans="1:8" ht="13.2">
      <c r="A260" s="3"/>
      <c r="B260" s="3"/>
      <c r="C260" s="3"/>
      <c r="D260" s="3"/>
      <c r="E260" s="3"/>
      <c r="F260" s="3"/>
      <c r="G260" s="3"/>
      <c r="H260" s="3"/>
    </row>
    <row r="261" spans="1:8" ht="13.2">
      <c r="A261" s="3"/>
      <c r="B261" s="3"/>
      <c r="C261" s="3"/>
      <c r="D261" s="3"/>
      <c r="E261" s="3"/>
      <c r="F261" s="3"/>
      <c r="G261" s="3"/>
      <c r="H261" s="3"/>
    </row>
    <row r="262" spans="1:8" ht="13.2">
      <c r="A262" s="3"/>
      <c r="B262" s="3"/>
      <c r="C262" s="3"/>
      <c r="D262" s="3"/>
      <c r="E262" s="3"/>
      <c r="F262" s="3"/>
      <c r="G262" s="3"/>
      <c r="H262" s="3"/>
    </row>
    <row r="263" spans="1:8" ht="13.2">
      <c r="A263" s="3"/>
      <c r="B263" s="3"/>
      <c r="C263" s="3"/>
      <c r="D263" s="3"/>
      <c r="E263" s="3"/>
      <c r="F263" s="3"/>
      <c r="G263" s="3"/>
      <c r="H263" s="3"/>
    </row>
    <row r="264" spans="1:8" ht="13.2">
      <c r="A264" s="3"/>
      <c r="B264" s="3"/>
      <c r="C264" s="3"/>
      <c r="D264" s="3"/>
      <c r="E264" s="3"/>
      <c r="F264" s="3"/>
      <c r="G264" s="3"/>
      <c r="H264" s="3"/>
    </row>
    <row r="265" spans="1:8" ht="13.2">
      <c r="A265" s="3"/>
      <c r="B265" s="3"/>
      <c r="C265" s="3"/>
      <c r="D265" s="3"/>
      <c r="E265" s="3"/>
      <c r="F265" s="3"/>
      <c r="G265" s="3"/>
      <c r="H265" s="3"/>
    </row>
    <row r="266" spans="1:8" ht="13.2">
      <c r="A266" s="3"/>
      <c r="B266" s="3"/>
      <c r="C266" s="3"/>
      <c r="D266" s="3"/>
      <c r="E266" s="3"/>
      <c r="F266" s="3"/>
      <c r="G266" s="3"/>
      <c r="H266" s="3"/>
    </row>
    <row r="267" spans="1:8" ht="13.2">
      <c r="A267" s="3"/>
      <c r="B267" s="3"/>
      <c r="C267" s="3"/>
      <c r="D267" s="3"/>
      <c r="E267" s="3"/>
      <c r="F267" s="3"/>
      <c r="G267" s="3"/>
      <c r="H267" s="3"/>
    </row>
    <row r="268" spans="1:8" ht="13.2">
      <c r="A268" s="3"/>
      <c r="B268" s="3"/>
      <c r="C268" s="3"/>
      <c r="D268" s="3"/>
      <c r="E268" s="3"/>
      <c r="F268" s="3"/>
      <c r="G268" s="3"/>
      <c r="H268" s="3"/>
    </row>
    <row r="269" spans="1:8" ht="13.2">
      <c r="A269" s="3"/>
      <c r="B269" s="3"/>
      <c r="C269" s="3"/>
      <c r="D269" s="3"/>
      <c r="E269" s="3"/>
      <c r="F269" s="3"/>
      <c r="G269" s="3"/>
      <c r="H269" s="3"/>
    </row>
    <row r="270" spans="1:8" ht="13.2">
      <c r="A270" s="3"/>
      <c r="B270" s="3"/>
      <c r="C270" s="3"/>
      <c r="D270" s="3"/>
      <c r="E270" s="3"/>
      <c r="F270" s="3"/>
      <c r="G270" s="3"/>
      <c r="H270" s="3"/>
    </row>
    <row r="271" spans="1:8" ht="13.2">
      <c r="A271" s="3"/>
      <c r="B271" s="3"/>
      <c r="C271" s="3"/>
      <c r="D271" s="3"/>
      <c r="E271" s="3"/>
      <c r="F271" s="3"/>
      <c r="G271" s="3"/>
      <c r="H271" s="3"/>
    </row>
    <row r="272" spans="1:8" ht="13.2">
      <c r="A272" s="3"/>
      <c r="B272" s="3"/>
      <c r="C272" s="3"/>
      <c r="D272" s="3"/>
      <c r="E272" s="3"/>
      <c r="F272" s="3"/>
      <c r="G272" s="3"/>
      <c r="H272" s="3"/>
    </row>
    <row r="273" spans="1:8" ht="13.2">
      <c r="A273" s="3"/>
      <c r="B273" s="3"/>
      <c r="C273" s="3"/>
      <c r="D273" s="3"/>
      <c r="E273" s="3"/>
      <c r="F273" s="3"/>
      <c r="G273" s="3"/>
      <c r="H273" s="3"/>
    </row>
    <row r="274" spans="1:8" ht="13.2">
      <c r="A274" s="3"/>
      <c r="B274" s="3"/>
      <c r="C274" s="3"/>
      <c r="D274" s="3"/>
      <c r="E274" s="3"/>
      <c r="F274" s="3"/>
      <c r="G274" s="3"/>
      <c r="H274" s="3"/>
    </row>
    <row r="275" spans="1:8" ht="13.2">
      <c r="A275" s="3"/>
      <c r="B275" s="3"/>
      <c r="C275" s="3"/>
      <c r="D275" s="3"/>
      <c r="E275" s="3"/>
      <c r="F275" s="3"/>
      <c r="G275" s="3"/>
      <c r="H275" s="3"/>
    </row>
    <row r="276" spans="1:8" ht="13.2">
      <c r="A276" s="3"/>
      <c r="B276" s="3"/>
      <c r="C276" s="3"/>
      <c r="D276" s="3"/>
      <c r="E276" s="3"/>
      <c r="F276" s="3"/>
      <c r="G276" s="3"/>
      <c r="H276" s="3"/>
    </row>
    <row r="277" spans="1:8" ht="13.2">
      <c r="A277" s="3"/>
      <c r="B277" s="3"/>
      <c r="C277" s="3"/>
      <c r="D277" s="3"/>
      <c r="E277" s="3"/>
      <c r="F277" s="3"/>
      <c r="G277" s="3"/>
      <c r="H277" s="3"/>
    </row>
    <row r="278" spans="1:8" ht="13.2">
      <c r="A278" s="3"/>
      <c r="B278" s="3"/>
      <c r="C278" s="3"/>
      <c r="D278" s="3"/>
      <c r="E278" s="3"/>
      <c r="F278" s="3"/>
      <c r="G278" s="3"/>
      <c r="H278" s="3"/>
    </row>
    <row r="279" spans="1:8" ht="13.2">
      <c r="A279" s="3"/>
      <c r="B279" s="3"/>
      <c r="C279" s="3"/>
      <c r="D279" s="3"/>
      <c r="E279" s="3"/>
      <c r="F279" s="3"/>
      <c r="G279" s="3"/>
      <c r="H279" s="3"/>
    </row>
    <row r="280" spans="1:8" ht="13.2">
      <c r="A280" s="3"/>
      <c r="B280" s="3"/>
      <c r="C280" s="3"/>
      <c r="D280" s="3"/>
      <c r="E280" s="3"/>
      <c r="F280" s="3"/>
      <c r="G280" s="3"/>
      <c r="H280" s="3"/>
    </row>
    <row r="281" spans="1:8" ht="13.2">
      <c r="A281" s="3"/>
      <c r="B281" s="3"/>
      <c r="C281" s="3"/>
      <c r="D281" s="3"/>
      <c r="E281" s="3"/>
      <c r="F281" s="3"/>
      <c r="G281" s="3"/>
      <c r="H281" s="3"/>
    </row>
    <row r="282" spans="1:8" ht="13.2">
      <c r="A282" s="3"/>
      <c r="B282" s="3"/>
      <c r="C282" s="3"/>
      <c r="D282" s="3"/>
      <c r="E282" s="3"/>
      <c r="F282" s="3"/>
      <c r="G282" s="3"/>
      <c r="H282" s="3"/>
    </row>
    <row r="283" spans="1:8" ht="13.2">
      <c r="A283" s="3"/>
      <c r="B283" s="3"/>
      <c r="C283" s="3"/>
      <c r="D283" s="3"/>
      <c r="E283" s="3"/>
      <c r="F283" s="3"/>
      <c r="G283" s="3"/>
      <c r="H283" s="3"/>
    </row>
    <row r="284" spans="1:8" ht="13.2">
      <c r="A284" s="3"/>
      <c r="B284" s="3"/>
      <c r="C284" s="3"/>
      <c r="D284" s="3"/>
      <c r="E284" s="3"/>
      <c r="F284" s="3"/>
      <c r="G284" s="3"/>
      <c r="H284" s="3"/>
    </row>
    <row r="285" spans="1:8" ht="13.2">
      <c r="A285" s="3"/>
      <c r="B285" s="3"/>
      <c r="C285" s="3"/>
      <c r="D285" s="3"/>
      <c r="E285" s="3"/>
      <c r="F285" s="3"/>
      <c r="G285" s="3"/>
      <c r="H285" s="3"/>
    </row>
    <row r="286" spans="1:8" ht="13.2">
      <c r="A286" s="3"/>
      <c r="B286" s="3"/>
      <c r="C286" s="3"/>
      <c r="D286" s="3"/>
      <c r="E286" s="3"/>
      <c r="F286" s="3"/>
      <c r="G286" s="3"/>
      <c r="H286" s="3"/>
    </row>
    <row r="287" spans="1:8" ht="13.2">
      <c r="A287" s="3"/>
      <c r="B287" s="3"/>
      <c r="C287" s="3"/>
      <c r="D287" s="3"/>
      <c r="E287" s="3"/>
      <c r="F287" s="3"/>
      <c r="G287" s="3"/>
      <c r="H287" s="3"/>
    </row>
    <row r="288" spans="1:8" ht="13.2">
      <c r="A288" s="3"/>
      <c r="B288" s="3"/>
      <c r="C288" s="3"/>
      <c r="D288" s="3"/>
      <c r="E288" s="3"/>
      <c r="F288" s="3"/>
      <c r="G288" s="3"/>
      <c r="H288" s="3"/>
    </row>
    <row r="289" spans="1:8" ht="13.2">
      <c r="A289" s="3"/>
      <c r="B289" s="3"/>
      <c r="C289" s="3"/>
      <c r="D289" s="3"/>
      <c r="E289" s="3"/>
      <c r="F289" s="3"/>
      <c r="G289" s="3"/>
      <c r="H289" s="3"/>
    </row>
    <row r="290" spans="1:8" ht="13.2">
      <c r="A290" s="3"/>
      <c r="B290" s="3"/>
      <c r="C290" s="3"/>
      <c r="D290" s="3"/>
      <c r="E290" s="3"/>
      <c r="F290" s="3"/>
      <c r="G290" s="3"/>
      <c r="H290" s="3"/>
    </row>
    <row r="291" spans="1:8" ht="13.2">
      <c r="A291" s="3"/>
      <c r="B291" s="3"/>
      <c r="C291" s="3"/>
      <c r="D291" s="3"/>
      <c r="E291" s="3"/>
      <c r="F291" s="3"/>
      <c r="G291" s="3"/>
      <c r="H291" s="3"/>
    </row>
    <row r="292" spans="1:8" ht="13.2">
      <c r="A292" s="3"/>
      <c r="B292" s="3"/>
      <c r="C292" s="3"/>
      <c r="D292" s="3"/>
      <c r="E292" s="3"/>
      <c r="F292" s="3"/>
      <c r="G292" s="3"/>
      <c r="H292" s="3"/>
    </row>
    <row r="293" spans="1:8" ht="13.2">
      <c r="A293" s="3"/>
      <c r="B293" s="3"/>
      <c r="C293" s="3"/>
      <c r="D293" s="3"/>
      <c r="E293" s="3"/>
      <c r="F293" s="3"/>
      <c r="G293" s="3"/>
      <c r="H293" s="3"/>
    </row>
    <row r="294" spans="1:8" ht="13.2">
      <c r="A294" s="3"/>
      <c r="B294" s="3"/>
      <c r="C294" s="3"/>
      <c r="D294" s="3"/>
      <c r="E294" s="3"/>
      <c r="F294" s="3"/>
      <c r="G294" s="3"/>
      <c r="H294" s="3"/>
    </row>
    <row r="295" spans="1:8" ht="13.2">
      <c r="A295" s="3"/>
      <c r="B295" s="3"/>
      <c r="C295" s="3"/>
      <c r="D295" s="3"/>
      <c r="E295" s="3"/>
      <c r="F295" s="3"/>
      <c r="G295" s="3"/>
      <c r="H295" s="3"/>
    </row>
    <row r="296" spans="1:8" ht="13.2">
      <c r="A296" s="3"/>
      <c r="B296" s="3"/>
      <c r="C296" s="3"/>
      <c r="D296" s="3"/>
      <c r="E296" s="3"/>
      <c r="F296" s="3"/>
      <c r="G296" s="3"/>
      <c r="H296" s="3"/>
    </row>
    <row r="297" spans="1:8" ht="13.2">
      <c r="A297" s="3"/>
      <c r="B297" s="3"/>
      <c r="C297" s="3"/>
      <c r="D297" s="3"/>
      <c r="E297" s="3"/>
      <c r="F297" s="3"/>
      <c r="G297" s="3"/>
      <c r="H297" s="3"/>
    </row>
    <row r="298" spans="1:8" ht="13.2">
      <c r="A298" s="3"/>
      <c r="B298" s="3"/>
      <c r="C298" s="3"/>
      <c r="D298" s="3"/>
      <c r="E298" s="3"/>
      <c r="F298" s="3"/>
      <c r="G298" s="3"/>
      <c r="H298" s="3"/>
    </row>
    <row r="299" spans="1:8" ht="13.2">
      <c r="A299" s="3"/>
      <c r="B299" s="3"/>
      <c r="C299" s="3"/>
      <c r="D299" s="3"/>
      <c r="E299" s="3"/>
      <c r="F299" s="3"/>
      <c r="G299" s="3"/>
      <c r="H299" s="3"/>
    </row>
    <row r="300" spans="1:8" ht="13.2">
      <c r="A300" s="3"/>
      <c r="B300" s="3"/>
      <c r="C300" s="3"/>
      <c r="D300" s="3"/>
      <c r="E300" s="3"/>
      <c r="F300" s="3"/>
      <c r="G300" s="3"/>
      <c r="H300" s="3"/>
    </row>
    <row r="301" spans="1:8" ht="13.2">
      <c r="A301" s="3"/>
      <c r="B301" s="3"/>
      <c r="C301" s="3"/>
      <c r="D301" s="3"/>
      <c r="E301" s="3"/>
      <c r="F301" s="3"/>
      <c r="G301" s="3"/>
      <c r="H301" s="3"/>
    </row>
    <row r="302" spans="1:8" ht="13.2">
      <c r="A302" s="3"/>
      <c r="B302" s="3"/>
      <c r="C302" s="3"/>
      <c r="D302" s="3"/>
      <c r="E302" s="3"/>
      <c r="F302" s="3"/>
      <c r="G302" s="3"/>
      <c r="H302" s="3"/>
    </row>
    <row r="303" spans="1:8" ht="13.2">
      <c r="A303" s="3"/>
      <c r="B303" s="3"/>
      <c r="C303" s="3"/>
      <c r="D303" s="3"/>
      <c r="E303" s="3"/>
      <c r="F303" s="3"/>
      <c r="G303" s="3"/>
      <c r="H303" s="3"/>
    </row>
    <row r="304" spans="1:8" ht="13.2">
      <c r="A304" s="3"/>
      <c r="B304" s="3"/>
      <c r="C304" s="3"/>
      <c r="D304" s="3"/>
      <c r="E304" s="3"/>
      <c r="F304" s="3"/>
      <c r="G304" s="3"/>
      <c r="H304" s="3"/>
    </row>
    <row r="305" spans="1:8" ht="13.2">
      <c r="A305" s="3"/>
      <c r="B305" s="3"/>
      <c r="C305" s="3"/>
      <c r="D305" s="3"/>
      <c r="E305" s="3"/>
      <c r="F305" s="3"/>
      <c r="G305" s="3"/>
      <c r="H305" s="3"/>
    </row>
    <row r="306" spans="1:8" ht="13.2">
      <c r="A306" s="3"/>
      <c r="B306" s="3"/>
      <c r="C306" s="3"/>
      <c r="D306" s="3"/>
      <c r="E306" s="3"/>
      <c r="F306" s="3"/>
      <c r="G306" s="3"/>
      <c r="H306" s="3"/>
    </row>
    <row r="307" spans="1:8" ht="13.2">
      <c r="A307" s="3"/>
      <c r="B307" s="3"/>
      <c r="C307" s="3"/>
      <c r="D307" s="3"/>
      <c r="E307" s="3"/>
      <c r="F307" s="3"/>
      <c r="G307" s="3"/>
      <c r="H307" s="3"/>
    </row>
    <row r="308" spans="1:8" ht="13.2">
      <c r="A308" s="3"/>
      <c r="B308" s="3"/>
      <c r="C308" s="3"/>
      <c r="D308" s="3"/>
      <c r="E308" s="3"/>
      <c r="F308" s="3"/>
      <c r="G308" s="3"/>
      <c r="H308" s="3"/>
    </row>
    <row r="309" spans="1:8" ht="13.2">
      <c r="A309" s="3"/>
      <c r="B309" s="3"/>
      <c r="C309" s="3"/>
      <c r="D309" s="3"/>
      <c r="E309" s="3"/>
      <c r="F309" s="3"/>
      <c r="G309" s="3"/>
      <c r="H309" s="3"/>
    </row>
    <row r="310" spans="1:8" ht="13.2">
      <c r="A310" s="3"/>
      <c r="B310" s="3"/>
      <c r="C310" s="3"/>
      <c r="D310" s="3"/>
      <c r="E310" s="3"/>
      <c r="F310" s="3"/>
      <c r="G310" s="3"/>
      <c r="H310" s="3"/>
    </row>
    <row r="311" spans="1:8" ht="13.2">
      <c r="A311" s="3"/>
      <c r="B311" s="3"/>
      <c r="C311" s="3"/>
      <c r="D311" s="3"/>
      <c r="E311" s="3"/>
      <c r="F311" s="3"/>
      <c r="G311" s="3"/>
      <c r="H311" s="3"/>
    </row>
    <row r="312" spans="1:8" ht="13.2">
      <c r="A312" s="3"/>
      <c r="B312" s="3"/>
      <c r="C312" s="3"/>
      <c r="D312" s="3"/>
      <c r="E312" s="3"/>
      <c r="F312" s="3"/>
      <c r="G312" s="3"/>
      <c r="H312" s="3"/>
    </row>
    <row r="313" spans="1:8" ht="13.2">
      <c r="A313" s="3"/>
      <c r="B313" s="3"/>
      <c r="C313" s="3"/>
      <c r="D313" s="3"/>
      <c r="E313" s="3"/>
      <c r="F313" s="3"/>
      <c r="G313" s="3"/>
      <c r="H313" s="3"/>
    </row>
    <row r="314" spans="1:8" ht="13.2">
      <c r="A314" s="3"/>
      <c r="B314" s="3"/>
      <c r="C314" s="3"/>
      <c r="D314" s="3"/>
      <c r="E314" s="3"/>
      <c r="F314" s="3"/>
      <c r="G314" s="3"/>
      <c r="H314" s="3"/>
    </row>
    <row r="315" spans="1:8" ht="13.2">
      <c r="A315" s="3"/>
      <c r="B315" s="3"/>
      <c r="C315" s="3"/>
      <c r="D315" s="3"/>
      <c r="E315" s="3"/>
      <c r="F315" s="3"/>
      <c r="G315" s="3"/>
      <c r="H315" s="3"/>
    </row>
    <row r="316" spans="1:8" ht="13.2">
      <c r="A316" s="3"/>
      <c r="B316" s="3"/>
      <c r="C316" s="3"/>
      <c r="D316" s="3"/>
      <c r="E316" s="3"/>
      <c r="F316" s="3"/>
      <c r="G316" s="3"/>
      <c r="H316" s="3"/>
    </row>
    <row r="317" spans="1:8" ht="13.2">
      <c r="A317" s="3"/>
      <c r="B317" s="3"/>
      <c r="C317" s="3"/>
      <c r="D317" s="3"/>
      <c r="E317" s="3"/>
      <c r="F317" s="3"/>
      <c r="G317" s="3"/>
      <c r="H317" s="3"/>
    </row>
    <row r="318" spans="1:8" ht="13.2">
      <c r="A318" s="3"/>
      <c r="B318" s="3"/>
      <c r="C318" s="3"/>
      <c r="D318" s="3"/>
      <c r="E318" s="3"/>
      <c r="F318" s="3"/>
      <c r="G318" s="3"/>
      <c r="H318" s="3"/>
    </row>
    <row r="319" spans="1:8" ht="13.2">
      <c r="A319" s="3"/>
      <c r="B319" s="3"/>
      <c r="C319" s="3"/>
      <c r="D319" s="3"/>
      <c r="E319" s="3"/>
      <c r="F319" s="3"/>
      <c r="G319" s="3"/>
      <c r="H319" s="3"/>
    </row>
    <row r="320" spans="1:8" ht="13.2">
      <c r="A320" s="3"/>
      <c r="B320" s="3"/>
      <c r="C320" s="3"/>
      <c r="D320" s="3"/>
      <c r="E320" s="3"/>
      <c r="F320" s="3"/>
      <c r="G320" s="3"/>
      <c r="H320" s="3"/>
    </row>
    <row r="321" spans="1:8" ht="13.2">
      <c r="A321" s="3"/>
      <c r="B321" s="3"/>
      <c r="C321" s="3"/>
      <c r="D321" s="3"/>
      <c r="E321" s="3"/>
      <c r="F321" s="3"/>
      <c r="G321" s="3"/>
      <c r="H321" s="3"/>
    </row>
    <row r="322" spans="1:8" ht="13.2">
      <c r="A322" s="3"/>
      <c r="B322" s="3"/>
      <c r="C322" s="3"/>
      <c r="D322" s="3"/>
      <c r="E322" s="3"/>
      <c r="F322" s="3"/>
      <c r="G322" s="3"/>
      <c r="H322" s="3"/>
    </row>
    <row r="323" spans="1:8" ht="13.2">
      <c r="A323" s="3"/>
      <c r="B323" s="3"/>
      <c r="C323" s="3"/>
      <c r="D323" s="3"/>
      <c r="E323" s="3"/>
      <c r="F323" s="3"/>
      <c r="G323" s="3"/>
      <c r="H323" s="3"/>
    </row>
    <row r="324" spans="1:8" ht="13.2">
      <c r="A324" s="3"/>
      <c r="B324" s="3"/>
      <c r="C324" s="3"/>
      <c r="D324" s="3"/>
      <c r="E324" s="3"/>
      <c r="F324" s="3"/>
      <c r="G324" s="3"/>
      <c r="H324" s="3"/>
    </row>
    <row r="325" spans="1:8" ht="13.2">
      <c r="A325" s="3"/>
      <c r="B325" s="3"/>
      <c r="C325" s="3"/>
      <c r="D325" s="3"/>
      <c r="E325" s="3"/>
      <c r="F325" s="3"/>
      <c r="G325" s="3"/>
      <c r="H325" s="3"/>
    </row>
    <row r="326" spans="1:8" ht="13.2">
      <c r="A326" s="3"/>
      <c r="B326" s="3"/>
      <c r="C326" s="3"/>
      <c r="D326" s="3"/>
      <c r="E326" s="3"/>
      <c r="F326" s="3"/>
      <c r="G326" s="3"/>
      <c r="H326" s="3"/>
    </row>
    <row r="327" spans="1:8" ht="13.2">
      <c r="A327" s="3"/>
      <c r="B327" s="3"/>
      <c r="C327" s="3"/>
      <c r="D327" s="3"/>
      <c r="E327" s="3"/>
      <c r="F327" s="3"/>
      <c r="G327" s="3"/>
      <c r="H327" s="3"/>
    </row>
    <row r="328" spans="1:8" ht="13.2">
      <c r="A328" s="3"/>
      <c r="B328" s="3"/>
      <c r="C328" s="3"/>
      <c r="D328" s="3"/>
      <c r="E328" s="3"/>
      <c r="F328" s="3"/>
      <c r="G328" s="3"/>
      <c r="H328" s="3"/>
    </row>
    <row r="329" spans="1:8" ht="13.2">
      <c r="A329" s="3"/>
      <c r="B329" s="3"/>
      <c r="C329" s="3"/>
      <c r="D329" s="3"/>
      <c r="E329" s="3"/>
      <c r="F329" s="3"/>
      <c r="G329" s="3"/>
      <c r="H329" s="3"/>
    </row>
    <row r="330" spans="1:8" ht="13.2">
      <c r="A330" s="3"/>
      <c r="B330" s="3"/>
      <c r="C330" s="3"/>
      <c r="D330" s="3"/>
      <c r="E330" s="3"/>
      <c r="F330" s="3"/>
      <c r="G330" s="3"/>
      <c r="H330" s="3"/>
    </row>
    <row r="331" spans="1:8" ht="13.2">
      <c r="A331" s="3"/>
      <c r="B331" s="3"/>
      <c r="C331" s="3"/>
      <c r="D331" s="3"/>
      <c r="E331" s="3"/>
      <c r="F331" s="3"/>
      <c r="G331" s="3"/>
      <c r="H331" s="3"/>
    </row>
    <row r="332" spans="1:8" ht="13.2">
      <c r="A332" s="3"/>
      <c r="B332" s="3"/>
      <c r="C332" s="3"/>
      <c r="D332" s="3"/>
      <c r="E332" s="3"/>
      <c r="F332" s="3"/>
      <c r="G332" s="3"/>
      <c r="H332" s="3"/>
    </row>
    <row r="333" spans="1:8" ht="13.2">
      <c r="A333" s="3"/>
      <c r="B333" s="3"/>
      <c r="C333" s="3"/>
      <c r="D333" s="3"/>
      <c r="E333" s="3"/>
      <c r="F333" s="3"/>
      <c r="G333" s="3"/>
      <c r="H333" s="3"/>
    </row>
    <row r="334" spans="1:8" ht="13.2">
      <c r="A334" s="3"/>
      <c r="B334" s="3"/>
      <c r="C334" s="3"/>
      <c r="D334" s="3"/>
      <c r="E334" s="3"/>
      <c r="F334" s="3"/>
      <c r="G334" s="3"/>
      <c r="H334" s="3"/>
    </row>
    <row r="335" spans="1:8" ht="13.2">
      <c r="A335" s="3"/>
      <c r="B335" s="3"/>
      <c r="C335" s="3"/>
      <c r="D335" s="3"/>
      <c r="E335" s="3"/>
      <c r="F335" s="3"/>
      <c r="G335" s="3"/>
      <c r="H335" s="3"/>
    </row>
    <row r="336" spans="1:8" ht="13.2">
      <c r="A336" s="3"/>
      <c r="B336" s="3"/>
      <c r="C336" s="3"/>
      <c r="D336" s="3"/>
      <c r="E336" s="3"/>
      <c r="F336" s="3"/>
      <c r="G336" s="3"/>
      <c r="H336" s="3"/>
    </row>
    <row r="337" spans="1:8" ht="13.2">
      <c r="A337" s="3"/>
      <c r="B337" s="3"/>
      <c r="C337" s="3"/>
      <c r="D337" s="3"/>
      <c r="E337" s="3"/>
      <c r="F337" s="3"/>
      <c r="G337" s="3"/>
      <c r="H337" s="3"/>
    </row>
    <row r="338" spans="1:8" ht="13.2">
      <c r="A338" s="3"/>
      <c r="B338" s="3"/>
      <c r="C338" s="3"/>
      <c r="D338" s="3"/>
      <c r="E338" s="3"/>
      <c r="F338" s="3"/>
      <c r="G338" s="3"/>
      <c r="H338" s="3"/>
    </row>
    <row r="339" spans="1:8" ht="13.2">
      <c r="A339" s="3"/>
      <c r="B339" s="3"/>
      <c r="C339" s="3"/>
      <c r="D339" s="3"/>
      <c r="E339" s="3"/>
      <c r="F339" s="3"/>
      <c r="G339" s="3"/>
      <c r="H339" s="3"/>
    </row>
    <row r="340" spans="1:8" ht="13.2">
      <c r="A340" s="3"/>
      <c r="B340" s="3"/>
      <c r="C340" s="3"/>
      <c r="D340" s="3"/>
      <c r="E340" s="3"/>
      <c r="F340" s="3"/>
      <c r="G340" s="3"/>
      <c r="H340" s="3"/>
    </row>
    <row r="341" spans="1:8" ht="13.2">
      <c r="A341" s="3"/>
      <c r="B341" s="3"/>
      <c r="C341" s="3"/>
      <c r="D341" s="3"/>
      <c r="E341" s="3"/>
      <c r="F341" s="3"/>
      <c r="G341" s="3"/>
      <c r="H341" s="3"/>
    </row>
    <row r="342" spans="1:8" ht="13.2">
      <c r="A342" s="3"/>
      <c r="B342" s="3"/>
      <c r="C342" s="3"/>
      <c r="D342" s="3"/>
      <c r="E342" s="3"/>
      <c r="F342" s="3"/>
      <c r="G342" s="3"/>
      <c r="H342" s="3"/>
    </row>
    <row r="343" spans="1:8" ht="13.2">
      <c r="A343" s="3"/>
      <c r="B343" s="3"/>
      <c r="C343" s="3"/>
      <c r="D343" s="3"/>
      <c r="E343" s="3"/>
      <c r="F343" s="3"/>
      <c r="G343" s="3"/>
      <c r="H343" s="3"/>
    </row>
    <row r="344" spans="1:8" ht="13.2">
      <c r="A344" s="3"/>
      <c r="B344" s="3"/>
      <c r="C344" s="3"/>
      <c r="D344" s="3"/>
      <c r="E344" s="3"/>
      <c r="F344" s="3"/>
      <c r="G344" s="3"/>
      <c r="H344" s="3"/>
    </row>
    <row r="345" spans="1:8" ht="13.2">
      <c r="A345" s="3"/>
      <c r="B345" s="3"/>
      <c r="C345" s="3"/>
      <c r="D345" s="3"/>
      <c r="E345" s="3"/>
      <c r="F345" s="3"/>
      <c r="G345" s="3"/>
      <c r="H345" s="3"/>
    </row>
    <row r="346" spans="1:8" ht="13.2">
      <c r="A346" s="3"/>
      <c r="B346" s="3"/>
      <c r="C346" s="3"/>
      <c r="D346" s="3"/>
      <c r="E346" s="3"/>
      <c r="F346" s="3"/>
      <c r="G346" s="3"/>
      <c r="H346" s="3"/>
    </row>
    <row r="347" spans="1:8" ht="13.2">
      <c r="A347" s="3"/>
      <c r="B347" s="3"/>
      <c r="C347" s="3"/>
      <c r="D347" s="3"/>
      <c r="E347" s="3"/>
      <c r="F347" s="3"/>
      <c r="G347" s="3"/>
      <c r="H347" s="3"/>
    </row>
    <row r="348" spans="1:8" ht="13.2">
      <c r="A348" s="3"/>
      <c r="B348" s="3"/>
      <c r="C348" s="3"/>
      <c r="D348" s="3"/>
      <c r="E348" s="3"/>
      <c r="F348" s="3"/>
      <c r="G348" s="3"/>
      <c r="H348" s="3"/>
    </row>
    <row r="349" spans="1:8" ht="13.2">
      <c r="A349" s="3"/>
      <c r="B349" s="3"/>
      <c r="C349" s="3"/>
      <c r="D349" s="3"/>
      <c r="E349" s="3"/>
      <c r="F349" s="3"/>
      <c r="G349" s="3"/>
      <c r="H349" s="3"/>
    </row>
    <row r="350" spans="1:8" ht="13.2">
      <c r="A350" s="3"/>
      <c r="B350" s="3"/>
      <c r="C350" s="3"/>
      <c r="D350" s="3"/>
      <c r="E350" s="3"/>
      <c r="F350" s="3"/>
      <c r="G350" s="3"/>
      <c r="H350" s="3"/>
    </row>
    <row r="351" spans="1:8" ht="13.2">
      <c r="A351" s="3"/>
      <c r="B351" s="3"/>
      <c r="C351" s="3"/>
      <c r="D351" s="3"/>
      <c r="E351" s="3"/>
      <c r="F351" s="3"/>
      <c r="G351" s="3"/>
      <c r="H351" s="3"/>
    </row>
    <row r="352" spans="1:8" ht="13.2">
      <c r="A352" s="3"/>
      <c r="B352" s="3"/>
      <c r="C352" s="3"/>
      <c r="D352" s="3"/>
      <c r="E352" s="3"/>
      <c r="F352" s="3"/>
      <c r="G352" s="3"/>
      <c r="H352" s="3"/>
    </row>
    <row r="353" spans="1:8" ht="13.2">
      <c r="A353" s="3"/>
      <c r="B353" s="3"/>
      <c r="C353" s="3"/>
      <c r="D353" s="3"/>
      <c r="E353" s="3"/>
      <c r="F353" s="3"/>
      <c r="G353" s="3"/>
      <c r="H353" s="3"/>
    </row>
    <row r="354" spans="1:8" ht="13.2">
      <c r="A354" s="3"/>
      <c r="B354" s="3"/>
      <c r="C354" s="3"/>
      <c r="D354" s="3"/>
      <c r="E354" s="3"/>
      <c r="F354" s="3"/>
      <c r="G354" s="3"/>
      <c r="H354" s="3"/>
    </row>
    <row r="355" spans="1:8" ht="13.2">
      <c r="A355" s="3"/>
      <c r="B355" s="3"/>
      <c r="C355" s="3"/>
      <c r="D355" s="3"/>
      <c r="E355" s="3"/>
      <c r="F355" s="3"/>
      <c r="G355" s="3"/>
      <c r="H355" s="3"/>
    </row>
    <row r="356" spans="1:8" ht="13.2">
      <c r="A356" s="3"/>
      <c r="B356" s="3"/>
      <c r="C356" s="3"/>
      <c r="D356" s="3"/>
      <c r="E356" s="3"/>
      <c r="F356" s="3"/>
      <c r="G356" s="3"/>
      <c r="H356" s="3"/>
    </row>
    <row r="357" spans="1:8" ht="13.2">
      <c r="A357" s="3"/>
      <c r="B357" s="3"/>
      <c r="C357" s="3"/>
      <c r="D357" s="3"/>
      <c r="E357" s="3"/>
      <c r="F357" s="3"/>
      <c r="G357" s="3"/>
      <c r="H357" s="3"/>
    </row>
    <row r="358" spans="1:8" ht="13.2">
      <c r="A358" s="3"/>
      <c r="B358" s="3"/>
      <c r="C358" s="3"/>
      <c r="D358" s="3"/>
      <c r="E358" s="3"/>
      <c r="F358" s="3"/>
      <c r="G358" s="3"/>
      <c r="H358" s="3"/>
    </row>
    <row r="359" spans="1:8" ht="13.2">
      <c r="A359" s="3"/>
      <c r="B359" s="3"/>
      <c r="C359" s="3"/>
      <c r="D359" s="3"/>
      <c r="E359" s="3"/>
      <c r="F359" s="3"/>
      <c r="G359" s="3"/>
      <c r="H359" s="3"/>
    </row>
    <row r="360" spans="1:8" ht="13.2">
      <c r="A360" s="3"/>
      <c r="B360" s="3"/>
      <c r="C360" s="3"/>
      <c r="D360" s="3"/>
      <c r="E360" s="3"/>
      <c r="F360" s="3"/>
      <c r="G360" s="3"/>
      <c r="H360" s="3"/>
    </row>
    <row r="361" spans="1:8" ht="13.2">
      <c r="A361" s="3"/>
      <c r="B361" s="3"/>
      <c r="C361" s="3"/>
      <c r="D361" s="3"/>
      <c r="E361" s="3"/>
      <c r="F361" s="3"/>
      <c r="G361" s="3"/>
      <c r="H361" s="3"/>
    </row>
    <row r="362" spans="1:8" ht="13.2">
      <c r="A362" s="3"/>
      <c r="B362" s="3"/>
      <c r="C362" s="3"/>
      <c r="D362" s="3"/>
      <c r="E362" s="3"/>
      <c r="F362" s="3"/>
      <c r="G362" s="3"/>
      <c r="H362" s="3"/>
    </row>
    <row r="363" spans="1:8" ht="13.2">
      <c r="A363" s="3"/>
      <c r="B363" s="3"/>
      <c r="C363" s="3"/>
      <c r="D363" s="3"/>
      <c r="E363" s="3"/>
      <c r="F363" s="3"/>
      <c r="G363" s="3"/>
      <c r="H363" s="3"/>
    </row>
    <row r="364" spans="1:8" ht="13.2">
      <c r="A364" s="3"/>
      <c r="B364" s="3"/>
      <c r="C364" s="3"/>
      <c r="D364" s="3"/>
      <c r="E364" s="3"/>
      <c r="F364" s="3"/>
      <c r="G364" s="3"/>
      <c r="H364" s="3"/>
    </row>
    <row r="365" spans="1:8" ht="13.2">
      <c r="A365" s="3"/>
      <c r="B365" s="3"/>
      <c r="C365" s="3"/>
      <c r="D365" s="3"/>
      <c r="E365" s="3"/>
      <c r="F365" s="3"/>
      <c r="G365" s="3"/>
      <c r="H365" s="3"/>
    </row>
    <row r="366" spans="1:8" ht="13.2">
      <c r="A366" s="3"/>
      <c r="B366" s="3"/>
      <c r="C366" s="3"/>
      <c r="D366" s="3"/>
      <c r="E366" s="3"/>
      <c r="F366" s="3"/>
      <c r="G366" s="3"/>
      <c r="H366" s="3"/>
    </row>
    <row r="367" spans="1:8" ht="13.2">
      <c r="A367" s="3"/>
      <c r="B367" s="3"/>
      <c r="C367" s="3"/>
      <c r="D367" s="3"/>
      <c r="E367" s="3"/>
      <c r="F367" s="3"/>
      <c r="G367" s="3"/>
      <c r="H367" s="3"/>
    </row>
    <row r="368" spans="1:8" ht="13.2">
      <c r="A368" s="3"/>
      <c r="B368" s="3"/>
      <c r="C368" s="3"/>
      <c r="D368" s="3"/>
      <c r="E368" s="3"/>
      <c r="F368" s="3"/>
      <c r="G368" s="3"/>
      <c r="H368" s="3"/>
    </row>
    <row r="369" spans="1:8" ht="13.2">
      <c r="A369" s="3"/>
      <c r="B369" s="3"/>
      <c r="C369" s="3"/>
      <c r="D369" s="3"/>
      <c r="E369" s="3"/>
      <c r="F369" s="3"/>
      <c r="G369" s="3"/>
      <c r="H369" s="3"/>
    </row>
    <row r="370" spans="1:8" ht="13.2">
      <c r="A370" s="3"/>
      <c r="B370" s="3"/>
      <c r="C370" s="3"/>
      <c r="D370" s="3"/>
      <c r="E370" s="3"/>
      <c r="F370" s="3"/>
      <c r="G370" s="3"/>
      <c r="H370" s="3"/>
    </row>
    <row r="371" spans="1:8" ht="13.2">
      <c r="A371" s="3"/>
      <c r="B371" s="3"/>
      <c r="C371" s="3"/>
      <c r="D371" s="3"/>
      <c r="E371" s="3"/>
      <c r="F371" s="3"/>
      <c r="G371" s="3"/>
      <c r="H371" s="3"/>
    </row>
    <row r="372" spans="1:8" ht="13.2">
      <c r="A372" s="3"/>
      <c r="B372" s="3"/>
      <c r="C372" s="3"/>
      <c r="D372" s="3"/>
      <c r="E372" s="3"/>
      <c r="F372" s="3"/>
      <c r="G372" s="3"/>
      <c r="H372" s="3"/>
    </row>
    <row r="373" spans="1:8" ht="13.2">
      <c r="A373" s="3"/>
      <c r="B373" s="3"/>
      <c r="C373" s="3"/>
      <c r="D373" s="3"/>
      <c r="E373" s="3"/>
      <c r="F373" s="3"/>
      <c r="G373" s="3"/>
      <c r="H373" s="3"/>
    </row>
    <row r="374" spans="1:8" ht="13.2">
      <c r="A374" s="3"/>
      <c r="B374" s="3"/>
      <c r="C374" s="3"/>
      <c r="D374" s="3"/>
      <c r="E374" s="3"/>
      <c r="F374" s="3"/>
      <c r="G374" s="3"/>
      <c r="H374" s="3"/>
    </row>
    <row r="375" spans="1:8" ht="13.2">
      <c r="A375" s="3"/>
      <c r="B375" s="3"/>
      <c r="C375" s="3"/>
      <c r="D375" s="3"/>
      <c r="E375" s="3"/>
      <c r="F375" s="3"/>
      <c r="G375" s="3"/>
      <c r="H375" s="3"/>
    </row>
    <row r="376" spans="1:8" ht="13.2">
      <c r="A376" s="3"/>
      <c r="B376" s="3"/>
      <c r="C376" s="3"/>
      <c r="D376" s="3"/>
      <c r="E376" s="3"/>
      <c r="F376" s="3"/>
      <c r="G376" s="3"/>
      <c r="H376" s="3"/>
    </row>
    <row r="377" spans="1:8" ht="13.2">
      <c r="A377" s="3"/>
      <c r="B377" s="3"/>
      <c r="C377" s="3"/>
      <c r="D377" s="3"/>
      <c r="E377" s="3"/>
      <c r="F377" s="3"/>
      <c r="G377" s="3"/>
      <c r="H377" s="3"/>
    </row>
    <row r="378" spans="1:8" ht="13.2">
      <c r="A378" s="3"/>
      <c r="B378" s="3"/>
      <c r="C378" s="3"/>
      <c r="D378" s="3"/>
      <c r="E378" s="3"/>
      <c r="F378" s="3"/>
      <c r="G378" s="3"/>
      <c r="H378" s="3"/>
    </row>
    <row r="379" spans="1:8" ht="13.2">
      <c r="A379" s="3"/>
      <c r="B379" s="3"/>
      <c r="C379" s="3"/>
      <c r="D379" s="3"/>
      <c r="E379" s="3"/>
      <c r="F379" s="3"/>
      <c r="G379" s="3"/>
      <c r="H379" s="3"/>
    </row>
    <row r="380" spans="1:8" ht="13.2">
      <c r="A380" s="3"/>
      <c r="B380" s="3"/>
      <c r="C380" s="3"/>
      <c r="D380" s="3"/>
      <c r="E380" s="3"/>
      <c r="F380" s="3"/>
      <c r="G380" s="3"/>
      <c r="H380" s="3"/>
    </row>
    <row r="381" spans="1:8" ht="13.2">
      <c r="A381" s="3"/>
      <c r="B381" s="3"/>
      <c r="C381" s="3"/>
      <c r="D381" s="3"/>
      <c r="E381" s="3"/>
      <c r="F381" s="3"/>
      <c r="G381" s="3"/>
      <c r="H381" s="3"/>
    </row>
    <row r="382" spans="1:8" ht="13.2">
      <c r="A382" s="3"/>
      <c r="B382" s="3"/>
      <c r="C382" s="3"/>
      <c r="D382" s="3"/>
      <c r="E382" s="3"/>
      <c r="F382" s="3"/>
      <c r="G382" s="3"/>
      <c r="H382" s="3"/>
    </row>
    <row r="383" spans="1:8" ht="13.2">
      <c r="A383" s="3"/>
      <c r="B383" s="3"/>
      <c r="C383" s="3"/>
      <c r="D383" s="3"/>
      <c r="E383" s="3"/>
      <c r="F383" s="3"/>
      <c r="G383" s="3"/>
      <c r="H383" s="3"/>
    </row>
    <row r="384" spans="1:8" ht="13.2">
      <c r="A384" s="3"/>
      <c r="B384" s="3"/>
      <c r="C384" s="3"/>
      <c r="D384" s="3"/>
      <c r="E384" s="3"/>
      <c r="F384" s="3"/>
      <c r="G384" s="3"/>
      <c r="H384" s="3"/>
    </row>
    <row r="385" spans="1:8" ht="13.2">
      <c r="A385" s="3"/>
      <c r="B385" s="3"/>
      <c r="C385" s="3"/>
      <c r="D385" s="3"/>
      <c r="E385" s="3"/>
      <c r="F385" s="3"/>
      <c r="G385" s="3"/>
      <c r="H385" s="3"/>
    </row>
    <row r="386" spans="1:8" ht="13.2">
      <c r="A386" s="3"/>
      <c r="B386" s="3"/>
      <c r="C386" s="3"/>
      <c r="D386" s="3"/>
      <c r="E386" s="3"/>
      <c r="F386" s="3"/>
      <c r="G386" s="3"/>
      <c r="H386" s="3"/>
    </row>
    <row r="387" spans="1:8" ht="13.2">
      <c r="A387" s="3"/>
      <c r="B387" s="3"/>
      <c r="C387" s="3"/>
      <c r="D387" s="3"/>
      <c r="E387" s="3"/>
      <c r="F387" s="3"/>
      <c r="G387" s="3"/>
      <c r="H387" s="3"/>
    </row>
    <row r="388" spans="1:8" ht="13.2">
      <c r="A388" s="3"/>
      <c r="B388" s="3"/>
      <c r="C388" s="3"/>
      <c r="D388" s="3"/>
      <c r="E388" s="3"/>
      <c r="F388" s="3"/>
      <c r="G388" s="3"/>
      <c r="H388" s="3"/>
    </row>
    <row r="389" spans="1:8" ht="13.2">
      <c r="A389" s="3"/>
      <c r="B389" s="3"/>
      <c r="C389" s="3"/>
      <c r="D389" s="3"/>
      <c r="E389" s="3"/>
      <c r="F389" s="3"/>
      <c r="G389" s="3"/>
      <c r="H389" s="3"/>
    </row>
    <row r="390" spans="1:8" ht="13.2">
      <c r="A390" s="3"/>
      <c r="B390" s="3"/>
      <c r="C390" s="3"/>
      <c r="D390" s="3"/>
      <c r="E390" s="3"/>
      <c r="F390" s="3"/>
      <c r="G390" s="3"/>
      <c r="H390" s="3"/>
    </row>
    <row r="391" spans="1:8" ht="13.2">
      <c r="A391" s="3"/>
      <c r="B391" s="3"/>
      <c r="C391" s="3"/>
      <c r="D391" s="3"/>
      <c r="E391" s="3"/>
      <c r="F391" s="3"/>
      <c r="G391" s="3"/>
      <c r="H391" s="3"/>
    </row>
    <row r="392" spans="1:8" ht="13.2">
      <c r="A392" s="3"/>
      <c r="B392" s="3"/>
      <c r="C392" s="3"/>
      <c r="D392" s="3"/>
      <c r="E392" s="3"/>
      <c r="F392" s="3"/>
      <c r="G392" s="3"/>
      <c r="H392" s="3"/>
    </row>
    <row r="393" spans="1:8" ht="13.2">
      <c r="A393" s="3"/>
      <c r="B393" s="3"/>
      <c r="C393" s="3"/>
      <c r="D393" s="3"/>
      <c r="E393" s="3"/>
      <c r="F393" s="3"/>
      <c r="G393" s="3"/>
      <c r="H393" s="3"/>
    </row>
    <row r="394" spans="1:8" ht="13.2">
      <c r="A394" s="3"/>
      <c r="B394" s="3"/>
      <c r="C394" s="3"/>
      <c r="D394" s="3"/>
      <c r="E394" s="3"/>
      <c r="F394" s="3"/>
      <c r="G394" s="3"/>
      <c r="H394" s="3"/>
    </row>
    <row r="395" spans="1:8" ht="13.2">
      <c r="A395" s="3"/>
      <c r="B395" s="3"/>
      <c r="C395" s="3"/>
      <c r="D395" s="3"/>
      <c r="E395" s="3"/>
      <c r="F395" s="3"/>
      <c r="G395" s="3"/>
      <c r="H395" s="3"/>
    </row>
    <row r="396" spans="1:8" ht="13.2">
      <c r="A396" s="3"/>
      <c r="B396" s="3"/>
      <c r="C396" s="3"/>
      <c r="D396" s="3"/>
      <c r="E396" s="3"/>
      <c r="F396" s="3"/>
      <c r="G396" s="3"/>
      <c r="H396" s="3"/>
    </row>
    <row r="397" spans="1:8" ht="13.2">
      <c r="A397" s="3"/>
      <c r="B397" s="3"/>
      <c r="C397" s="3"/>
      <c r="D397" s="3"/>
      <c r="E397" s="3"/>
      <c r="F397" s="3"/>
      <c r="G397" s="3"/>
      <c r="H397" s="3"/>
    </row>
    <row r="398" spans="1:8" ht="13.2">
      <c r="A398" s="3"/>
      <c r="B398" s="3"/>
      <c r="C398" s="3"/>
      <c r="D398" s="3"/>
      <c r="E398" s="3"/>
      <c r="F398" s="3"/>
      <c r="G398" s="3"/>
      <c r="H398" s="3"/>
    </row>
    <row r="399" spans="1:8" ht="13.2">
      <c r="A399" s="3"/>
      <c r="B399" s="3"/>
      <c r="C399" s="3"/>
      <c r="D399" s="3"/>
      <c r="E399" s="3"/>
      <c r="F399" s="3"/>
      <c r="G399" s="3"/>
      <c r="H399" s="3"/>
    </row>
    <row r="400" spans="1:8" ht="13.2">
      <c r="A400" s="3"/>
      <c r="B400" s="3"/>
      <c r="C400" s="3"/>
      <c r="D400" s="3"/>
      <c r="E400" s="3"/>
      <c r="F400" s="3"/>
      <c r="G400" s="3"/>
      <c r="H400" s="3"/>
    </row>
    <row r="401" spans="1:8" ht="13.2">
      <c r="A401" s="3"/>
      <c r="B401" s="3"/>
      <c r="C401" s="3"/>
      <c r="D401" s="3"/>
      <c r="E401" s="3"/>
      <c r="F401" s="3"/>
      <c r="G401" s="3"/>
      <c r="H401" s="3"/>
    </row>
    <row r="402" spans="1:8" ht="13.2">
      <c r="A402" s="3"/>
      <c r="B402" s="3"/>
      <c r="C402" s="3"/>
      <c r="D402" s="3"/>
      <c r="E402" s="3"/>
      <c r="F402" s="3"/>
      <c r="G402" s="3"/>
      <c r="H402" s="3"/>
    </row>
    <row r="403" spans="1:8" ht="13.2">
      <c r="A403" s="3"/>
      <c r="B403" s="3"/>
      <c r="C403" s="3"/>
      <c r="D403" s="3"/>
      <c r="E403" s="3"/>
      <c r="F403" s="3"/>
      <c r="G403" s="3"/>
      <c r="H403" s="3"/>
    </row>
    <row r="404" spans="1:8" ht="13.2">
      <c r="A404" s="3"/>
      <c r="B404" s="3"/>
      <c r="C404" s="3"/>
      <c r="D404" s="3"/>
      <c r="E404" s="3"/>
      <c r="F404" s="3"/>
      <c r="G404" s="3"/>
      <c r="H404" s="3"/>
    </row>
    <row r="405" spans="1:8" ht="13.2">
      <c r="A405" s="3"/>
      <c r="B405" s="3"/>
      <c r="C405" s="3"/>
      <c r="D405" s="3"/>
      <c r="E405" s="3"/>
      <c r="F405" s="3"/>
      <c r="G405" s="3"/>
      <c r="H405" s="3"/>
    </row>
    <row r="406" spans="1:8" ht="13.2">
      <c r="A406" s="3"/>
      <c r="B406" s="3"/>
      <c r="C406" s="3"/>
      <c r="D406" s="3"/>
      <c r="E406" s="3"/>
      <c r="F406" s="3"/>
      <c r="G406" s="3"/>
      <c r="H406" s="3"/>
    </row>
    <row r="407" spans="1:8" ht="13.2">
      <c r="A407" s="3"/>
      <c r="B407" s="3"/>
      <c r="C407" s="3"/>
      <c r="D407" s="3"/>
      <c r="E407" s="3"/>
      <c r="F407" s="3"/>
      <c r="G407" s="3"/>
      <c r="H407" s="3"/>
    </row>
    <row r="408" spans="1:8" ht="13.2">
      <c r="A408" s="3"/>
      <c r="B408" s="3"/>
      <c r="C408" s="3"/>
      <c r="D408" s="3"/>
      <c r="E408" s="3"/>
      <c r="F408" s="3"/>
      <c r="G408" s="3"/>
      <c r="H408" s="3"/>
    </row>
    <row r="409" spans="1:8" ht="13.2">
      <c r="A409" s="3"/>
      <c r="B409" s="3"/>
      <c r="C409" s="3"/>
      <c r="D409" s="3"/>
      <c r="E409" s="3"/>
      <c r="F409" s="3"/>
      <c r="G409" s="3"/>
      <c r="H409" s="3"/>
    </row>
    <row r="410" spans="1:8" ht="13.2">
      <c r="A410" s="3"/>
      <c r="B410" s="3"/>
      <c r="C410" s="3"/>
      <c r="D410" s="3"/>
      <c r="E410" s="3"/>
      <c r="F410" s="3"/>
      <c r="G410" s="3"/>
      <c r="H410" s="3"/>
    </row>
    <row r="411" spans="1:8" ht="13.2">
      <c r="A411" s="3"/>
      <c r="B411" s="3"/>
      <c r="C411" s="3"/>
      <c r="D411" s="3"/>
      <c r="E411" s="3"/>
      <c r="F411" s="3"/>
      <c r="G411" s="3"/>
      <c r="H411" s="3"/>
    </row>
    <row r="412" spans="1:8" ht="13.2">
      <c r="A412" s="3"/>
      <c r="B412" s="3"/>
      <c r="C412" s="3"/>
      <c r="D412" s="3"/>
      <c r="E412" s="3"/>
      <c r="F412" s="3"/>
      <c r="G412" s="3"/>
      <c r="H412" s="3"/>
    </row>
    <row r="413" spans="1:8" ht="13.2">
      <c r="A413" s="3"/>
      <c r="B413" s="3"/>
      <c r="C413" s="3"/>
      <c r="D413" s="3"/>
      <c r="E413" s="3"/>
      <c r="F413" s="3"/>
      <c r="G413" s="3"/>
      <c r="H413" s="3"/>
    </row>
    <row r="414" spans="1:8" ht="13.2">
      <c r="A414" s="3"/>
      <c r="B414" s="3"/>
      <c r="C414" s="3"/>
      <c r="D414" s="3"/>
      <c r="E414" s="3"/>
      <c r="F414" s="3"/>
      <c r="G414" s="3"/>
      <c r="H414" s="3"/>
    </row>
    <row r="415" spans="1:8" ht="13.2">
      <c r="A415" s="3"/>
      <c r="B415" s="3"/>
      <c r="C415" s="3"/>
      <c r="D415" s="3"/>
      <c r="E415" s="3"/>
      <c r="F415" s="3"/>
      <c r="G415" s="3"/>
      <c r="H415" s="3"/>
    </row>
    <row r="416" spans="1:8" ht="13.2">
      <c r="A416" s="3"/>
      <c r="B416" s="3"/>
      <c r="C416" s="3"/>
      <c r="D416" s="3"/>
      <c r="E416" s="3"/>
      <c r="F416" s="3"/>
      <c r="G416" s="3"/>
      <c r="H416" s="3"/>
    </row>
    <row r="417" spans="1:8" ht="13.2">
      <c r="A417" s="3"/>
      <c r="B417" s="3"/>
      <c r="C417" s="3"/>
      <c r="D417" s="3"/>
      <c r="E417" s="3"/>
      <c r="F417" s="3"/>
      <c r="G417" s="3"/>
      <c r="H417" s="3"/>
    </row>
    <row r="418" spans="1:8" ht="13.2">
      <c r="A418" s="3"/>
      <c r="B418" s="3"/>
      <c r="C418" s="3"/>
      <c r="D418" s="3"/>
      <c r="E418" s="3"/>
      <c r="F418" s="3"/>
      <c r="G418" s="3"/>
      <c r="H418" s="3"/>
    </row>
    <row r="419" spans="1:8" ht="13.2">
      <c r="A419" s="3"/>
      <c r="B419" s="3"/>
      <c r="C419" s="3"/>
      <c r="D419" s="3"/>
      <c r="E419" s="3"/>
      <c r="F419" s="3"/>
      <c r="G419" s="3"/>
      <c r="H419" s="3"/>
    </row>
    <row r="420" spans="1:8" ht="13.2">
      <c r="A420" s="3"/>
      <c r="B420" s="3"/>
      <c r="C420" s="3"/>
      <c r="D420" s="3"/>
      <c r="E420" s="3"/>
      <c r="F420" s="3"/>
      <c r="G420" s="3"/>
      <c r="H420" s="3"/>
    </row>
    <row r="421" spans="1:8" ht="13.2">
      <c r="A421" s="3"/>
      <c r="B421" s="3"/>
      <c r="C421" s="3"/>
      <c r="D421" s="3"/>
      <c r="E421" s="3"/>
      <c r="F421" s="3"/>
      <c r="G421" s="3"/>
      <c r="H421" s="3"/>
    </row>
    <row r="422" spans="1:8" ht="13.2">
      <c r="A422" s="3"/>
      <c r="B422" s="3"/>
      <c r="C422" s="3"/>
      <c r="D422" s="3"/>
      <c r="E422" s="3"/>
      <c r="F422" s="3"/>
      <c r="G422" s="3"/>
      <c r="H422" s="3"/>
    </row>
    <row r="423" spans="1:8" ht="13.2">
      <c r="A423" s="3"/>
      <c r="B423" s="3"/>
      <c r="C423" s="3"/>
      <c r="D423" s="3"/>
      <c r="E423" s="3"/>
      <c r="F423" s="3"/>
      <c r="G423" s="3"/>
      <c r="H423" s="3"/>
    </row>
    <row r="424" spans="1:8" ht="13.2">
      <c r="A424" s="3"/>
      <c r="B424" s="3"/>
      <c r="C424" s="3"/>
      <c r="D424" s="3"/>
      <c r="E424" s="3"/>
      <c r="F424" s="3"/>
      <c r="G424" s="3"/>
      <c r="H424" s="3"/>
    </row>
    <row r="425" spans="1:8" ht="13.2">
      <c r="A425" s="3"/>
      <c r="B425" s="3"/>
      <c r="C425" s="3"/>
      <c r="D425" s="3"/>
      <c r="E425" s="3"/>
      <c r="F425" s="3"/>
      <c r="G425" s="3"/>
      <c r="H425" s="3"/>
    </row>
    <row r="426" spans="1:8" ht="13.2">
      <c r="A426" s="3"/>
      <c r="B426" s="3"/>
      <c r="C426" s="3"/>
      <c r="D426" s="3"/>
      <c r="E426" s="3"/>
      <c r="F426" s="3"/>
      <c r="G426" s="3"/>
      <c r="H426" s="3"/>
    </row>
    <row r="427" spans="1:8" ht="13.2">
      <c r="A427" s="3"/>
      <c r="B427" s="3"/>
      <c r="C427" s="3"/>
      <c r="D427" s="3"/>
      <c r="E427" s="3"/>
      <c r="F427" s="3"/>
      <c r="G427" s="3"/>
      <c r="H427" s="3"/>
    </row>
    <row r="428" spans="1:8" ht="13.2">
      <c r="A428" s="3"/>
      <c r="B428" s="3"/>
      <c r="C428" s="3"/>
      <c r="D428" s="3"/>
      <c r="E428" s="3"/>
      <c r="F428" s="3"/>
      <c r="G428" s="3"/>
      <c r="H428" s="3"/>
    </row>
    <row r="429" spans="1:8" ht="13.2">
      <c r="A429" s="3"/>
      <c r="B429" s="3"/>
      <c r="C429" s="3"/>
      <c r="D429" s="3"/>
      <c r="E429" s="3"/>
      <c r="F429" s="3"/>
      <c r="G429" s="3"/>
      <c r="H429" s="3"/>
    </row>
    <row r="430" spans="1:8" ht="13.2">
      <c r="A430" s="3"/>
      <c r="B430" s="3"/>
      <c r="C430" s="3"/>
      <c r="D430" s="3"/>
      <c r="E430" s="3"/>
      <c r="F430" s="3"/>
      <c r="G430" s="3"/>
      <c r="H430" s="3"/>
    </row>
    <row r="431" spans="1:8" ht="13.2">
      <c r="A431" s="3"/>
      <c r="B431" s="3"/>
      <c r="C431" s="3"/>
      <c r="D431" s="3"/>
      <c r="E431" s="3"/>
      <c r="F431" s="3"/>
      <c r="G431" s="3"/>
      <c r="H431" s="3"/>
    </row>
    <row r="432" spans="1:8" ht="13.2">
      <c r="A432" s="3"/>
      <c r="B432" s="3"/>
      <c r="C432" s="3"/>
      <c r="D432" s="3"/>
      <c r="E432" s="3"/>
      <c r="F432" s="3"/>
      <c r="G432" s="3"/>
      <c r="H432" s="3"/>
    </row>
    <row r="433" spans="1:8" ht="13.2">
      <c r="A433" s="3"/>
      <c r="B433" s="3"/>
      <c r="C433" s="3"/>
      <c r="D433" s="3"/>
      <c r="E433" s="3"/>
      <c r="F433" s="3"/>
      <c r="G433" s="3"/>
      <c r="H433" s="3"/>
    </row>
    <row r="434" spans="1:8" ht="13.2">
      <c r="A434" s="3"/>
      <c r="B434" s="3"/>
      <c r="C434" s="3"/>
      <c r="D434" s="3"/>
      <c r="E434" s="3"/>
      <c r="F434" s="3"/>
      <c r="G434" s="3"/>
      <c r="H434" s="3"/>
    </row>
    <row r="435" spans="1:8" ht="13.2">
      <c r="A435" s="3"/>
      <c r="B435" s="3"/>
      <c r="C435" s="3"/>
      <c r="D435" s="3"/>
      <c r="E435" s="3"/>
      <c r="F435" s="3"/>
      <c r="G435" s="3"/>
      <c r="H435" s="3"/>
    </row>
    <row r="436" spans="1:8" ht="13.2">
      <c r="A436" s="3"/>
      <c r="B436" s="3"/>
      <c r="C436" s="3"/>
      <c r="D436" s="3"/>
      <c r="E436" s="3"/>
      <c r="F436" s="3"/>
      <c r="G436" s="3"/>
      <c r="H436" s="3"/>
    </row>
    <row r="437" spans="1:8" ht="13.2">
      <c r="A437" s="3"/>
      <c r="B437" s="3"/>
      <c r="C437" s="3"/>
      <c r="D437" s="3"/>
      <c r="E437" s="3"/>
      <c r="F437" s="3"/>
      <c r="G437" s="3"/>
      <c r="H437" s="3"/>
    </row>
    <row r="438" spans="1:8" ht="13.2">
      <c r="A438" s="3"/>
      <c r="B438" s="3"/>
      <c r="C438" s="3"/>
      <c r="D438" s="3"/>
      <c r="E438" s="3"/>
      <c r="F438" s="3"/>
      <c r="G438" s="3"/>
      <c r="H438" s="3"/>
    </row>
    <row r="439" spans="1:8" ht="13.2">
      <c r="A439" s="3"/>
      <c r="B439" s="3"/>
      <c r="C439" s="3"/>
      <c r="D439" s="3"/>
      <c r="E439" s="3"/>
      <c r="F439" s="3"/>
      <c r="G439" s="3"/>
      <c r="H439" s="3"/>
    </row>
    <row r="440" spans="1:8" ht="13.2">
      <c r="A440" s="3"/>
      <c r="B440" s="3"/>
      <c r="C440" s="3"/>
      <c r="D440" s="3"/>
      <c r="E440" s="3"/>
      <c r="F440" s="3"/>
      <c r="G440" s="3"/>
      <c r="H440" s="3"/>
    </row>
    <row r="441" spans="1:8" ht="13.2">
      <c r="A441" s="3"/>
      <c r="B441" s="3"/>
      <c r="C441" s="3"/>
      <c r="D441" s="3"/>
      <c r="E441" s="3"/>
      <c r="F441" s="3"/>
      <c r="G441" s="3"/>
      <c r="H441" s="3"/>
    </row>
    <row r="442" spans="1:8" ht="13.2">
      <c r="A442" s="3"/>
      <c r="B442" s="3"/>
      <c r="C442" s="3"/>
      <c r="D442" s="3"/>
      <c r="E442" s="3"/>
      <c r="F442" s="3"/>
      <c r="G442" s="3"/>
      <c r="H442" s="3"/>
    </row>
    <row r="443" spans="1:8" ht="13.2">
      <c r="A443" s="3"/>
      <c r="B443" s="3"/>
      <c r="C443" s="3"/>
      <c r="D443" s="3"/>
      <c r="E443" s="3"/>
      <c r="F443" s="3"/>
      <c r="G443" s="3"/>
      <c r="H443" s="3"/>
    </row>
    <row r="444" spans="1:8" ht="13.2">
      <c r="A444" s="3"/>
      <c r="B444" s="3"/>
      <c r="C444" s="3"/>
      <c r="D444" s="3"/>
      <c r="E444" s="3"/>
      <c r="F444" s="3"/>
      <c r="G444" s="3"/>
      <c r="H444" s="3"/>
    </row>
    <row r="445" spans="1:8" ht="13.2">
      <c r="A445" s="3"/>
      <c r="B445" s="3"/>
      <c r="C445" s="3"/>
      <c r="D445" s="3"/>
      <c r="E445" s="3"/>
      <c r="F445" s="3"/>
      <c r="G445" s="3"/>
      <c r="H445" s="3"/>
    </row>
    <row r="446" spans="1:8" ht="13.2">
      <c r="A446" s="3"/>
      <c r="B446" s="3"/>
      <c r="C446" s="3"/>
      <c r="D446" s="3"/>
      <c r="E446" s="3"/>
      <c r="F446" s="3"/>
      <c r="G446" s="3"/>
      <c r="H446" s="3"/>
    </row>
    <row r="447" spans="1:8" ht="13.2">
      <c r="A447" s="3"/>
      <c r="B447" s="3"/>
      <c r="C447" s="3"/>
      <c r="D447" s="3"/>
      <c r="E447" s="3"/>
      <c r="F447" s="3"/>
      <c r="G447" s="3"/>
      <c r="H447" s="3"/>
    </row>
    <row r="448" spans="1:8" ht="13.2">
      <c r="A448" s="3"/>
      <c r="B448" s="3"/>
      <c r="C448" s="3"/>
      <c r="D448" s="3"/>
      <c r="E448" s="3"/>
      <c r="F448" s="3"/>
      <c r="G448" s="3"/>
      <c r="H448" s="3"/>
    </row>
    <row r="449" spans="1:8" ht="13.2">
      <c r="A449" s="3"/>
      <c r="B449" s="3"/>
      <c r="C449" s="3"/>
      <c r="D449" s="3"/>
      <c r="E449" s="3"/>
      <c r="F449" s="3"/>
      <c r="G449" s="3"/>
      <c r="H449" s="3"/>
    </row>
    <row r="450" spans="1:8" ht="13.2">
      <c r="A450" s="3"/>
      <c r="B450" s="3"/>
      <c r="C450" s="3"/>
      <c r="D450" s="3"/>
      <c r="E450" s="3"/>
      <c r="F450" s="3"/>
      <c r="G450" s="3"/>
      <c r="H450" s="3"/>
    </row>
    <row r="451" spans="1:8" ht="13.2">
      <c r="A451" s="3"/>
      <c r="B451" s="3"/>
      <c r="C451" s="3"/>
      <c r="D451" s="3"/>
      <c r="E451" s="3"/>
      <c r="F451" s="3"/>
      <c r="G451" s="3"/>
      <c r="H451" s="3"/>
    </row>
    <row r="452" spans="1:8" ht="13.2">
      <c r="A452" s="3"/>
      <c r="B452" s="3"/>
      <c r="C452" s="3"/>
      <c r="D452" s="3"/>
      <c r="E452" s="3"/>
      <c r="F452" s="3"/>
      <c r="G452" s="3"/>
      <c r="H452" s="3"/>
    </row>
    <row r="453" spans="1:8" ht="13.2">
      <c r="A453" s="3"/>
      <c r="B453" s="3"/>
      <c r="C453" s="3"/>
      <c r="D453" s="3"/>
      <c r="E453" s="3"/>
      <c r="F453" s="3"/>
      <c r="G453" s="3"/>
      <c r="H453" s="3"/>
    </row>
    <row r="454" spans="1:8" ht="13.2">
      <c r="A454" s="3"/>
      <c r="B454" s="3"/>
      <c r="C454" s="3"/>
      <c r="D454" s="3"/>
      <c r="E454" s="3"/>
      <c r="F454" s="3"/>
      <c r="G454" s="3"/>
      <c r="H454" s="3"/>
    </row>
    <row r="455" spans="1:8" ht="13.2">
      <c r="A455" s="3"/>
      <c r="B455" s="3"/>
      <c r="C455" s="3"/>
      <c r="D455" s="3"/>
      <c r="E455" s="3"/>
      <c r="F455" s="3"/>
      <c r="G455" s="3"/>
      <c r="H455" s="3"/>
    </row>
    <row r="456" spans="1:8" ht="13.2">
      <c r="A456" s="3"/>
      <c r="B456" s="3"/>
      <c r="C456" s="3"/>
      <c r="D456" s="3"/>
      <c r="E456" s="3"/>
      <c r="F456" s="3"/>
      <c r="G456" s="3"/>
      <c r="H456" s="3"/>
    </row>
    <row r="457" spans="1:8" ht="13.2">
      <c r="A457" s="3"/>
      <c r="B457" s="3"/>
      <c r="C457" s="3"/>
      <c r="D457" s="3"/>
      <c r="E457" s="3"/>
      <c r="F457" s="3"/>
      <c r="G457" s="3"/>
      <c r="H457" s="3"/>
    </row>
    <row r="458" spans="1:8" ht="13.2">
      <c r="A458" s="3"/>
      <c r="B458" s="3"/>
      <c r="C458" s="3"/>
      <c r="D458" s="3"/>
      <c r="E458" s="3"/>
      <c r="F458" s="3"/>
      <c r="G458" s="3"/>
      <c r="H458" s="3"/>
    </row>
    <row r="459" spans="1:8" ht="13.2">
      <c r="A459" s="3"/>
      <c r="B459" s="3"/>
      <c r="C459" s="3"/>
      <c r="D459" s="3"/>
      <c r="E459" s="3"/>
      <c r="F459" s="3"/>
      <c r="G459" s="3"/>
      <c r="H459" s="3"/>
    </row>
    <row r="460" spans="1:8" ht="13.2">
      <c r="A460" s="3"/>
      <c r="B460" s="3"/>
      <c r="C460" s="3"/>
      <c r="D460" s="3"/>
      <c r="E460" s="3"/>
      <c r="F460" s="3"/>
      <c r="G460" s="3"/>
      <c r="H460" s="3"/>
    </row>
    <row r="461" spans="1:8" ht="13.2">
      <c r="A461" s="3"/>
      <c r="B461" s="3"/>
      <c r="C461" s="3"/>
      <c r="D461" s="3"/>
      <c r="E461" s="3"/>
      <c r="F461" s="3"/>
      <c r="G461" s="3"/>
      <c r="H461" s="3"/>
    </row>
    <row r="462" spans="1:8" ht="13.2">
      <c r="A462" s="3"/>
      <c r="B462" s="3"/>
      <c r="C462" s="3"/>
      <c r="D462" s="3"/>
      <c r="E462" s="3"/>
      <c r="F462" s="3"/>
      <c r="G462" s="3"/>
      <c r="H462" s="3"/>
    </row>
    <row r="463" spans="1:8" ht="13.2">
      <c r="A463" s="3"/>
      <c r="B463" s="3"/>
      <c r="C463" s="3"/>
      <c r="D463" s="3"/>
      <c r="E463" s="3"/>
      <c r="F463" s="3"/>
      <c r="G463" s="3"/>
      <c r="H463" s="3"/>
    </row>
    <row r="464" spans="1:8" ht="13.2">
      <c r="A464" s="3"/>
      <c r="B464" s="3"/>
      <c r="C464" s="3"/>
      <c r="D464" s="3"/>
      <c r="E464" s="3"/>
      <c r="F464" s="3"/>
      <c r="G464" s="3"/>
      <c r="H464" s="3"/>
    </row>
    <row r="465" spans="1:8" ht="13.2">
      <c r="A465" s="3"/>
      <c r="B465" s="3"/>
      <c r="C465" s="3"/>
      <c r="D465" s="3"/>
      <c r="E465" s="3"/>
      <c r="F465" s="3"/>
      <c r="G465" s="3"/>
      <c r="H465" s="3"/>
    </row>
    <row r="466" spans="1:8" ht="13.2">
      <c r="A466" s="3"/>
      <c r="B466" s="3"/>
      <c r="C466" s="3"/>
      <c r="D466" s="3"/>
      <c r="E466" s="3"/>
      <c r="F466" s="3"/>
      <c r="G466" s="3"/>
      <c r="H466" s="3"/>
    </row>
    <row r="467" spans="1:8" ht="13.2">
      <c r="A467" s="3"/>
      <c r="B467" s="3"/>
      <c r="C467" s="3"/>
      <c r="D467" s="3"/>
      <c r="E467" s="3"/>
      <c r="F467" s="3"/>
      <c r="G467" s="3"/>
      <c r="H467" s="3"/>
    </row>
    <row r="468" spans="1:8" ht="13.2">
      <c r="A468" s="3"/>
      <c r="B468" s="3"/>
      <c r="C468" s="3"/>
      <c r="D468" s="3"/>
      <c r="E468" s="3"/>
      <c r="F468" s="3"/>
      <c r="G468" s="3"/>
      <c r="H468" s="3"/>
    </row>
    <row r="469" spans="1:8" ht="13.2">
      <c r="A469" s="3"/>
      <c r="B469" s="3"/>
      <c r="C469" s="3"/>
      <c r="D469" s="3"/>
      <c r="E469" s="3"/>
      <c r="F469" s="3"/>
      <c r="G469" s="3"/>
      <c r="H469" s="3"/>
    </row>
    <row r="470" spans="1:8" ht="13.2">
      <c r="A470" s="3"/>
      <c r="B470" s="3"/>
      <c r="C470" s="3"/>
      <c r="D470" s="3"/>
      <c r="E470" s="3"/>
      <c r="F470" s="3"/>
      <c r="G470" s="3"/>
      <c r="H470" s="3"/>
    </row>
    <row r="471" spans="1:8" ht="13.2">
      <c r="A471" s="3"/>
      <c r="B471" s="3"/>
      <c r="C471" s="3"/>
      <c r="D471" s="3"/>
      <c r="E471" s="3"/>
      <c r="F471" s="3"/>
      <c r="G471" s="3"/>
      <c r="H471" s="3"/>
    </row>
    <row r="472" spans="1:8" ht="13.2">
      <c r="A472" s="3"/>
      <c r="B472" s="3"/>
      <c r="C472" s="3"/>
      <c r="D472" s="3"/>
      <c r="E472" s="3"/>
      <c r="F472" s="3"/>
      <c r="G472" s="3"/>
      <c r="H472" s="3"/>
    </row>
    <row r="473" spans="1:8" ht="13.2">
      <c r="A473" s="3"/>
      <c r="B473" s="3"/>
      <c r="C473" s="3"/>
      <c r="D473" s="3"/>
      <c r="E473" s="3"/>
      <c r="F473" s="3"/>
      <c r="G473" s="3"/>
      <c r="H473" s="3"/>
    </row>
    <row r="474" spans="1:8" ht="13.2">
      <c r="A474" s="3"/>
      <c r="B474" s="3"/>
      <c r="C474" s="3"/>
      <c r="D474" s="3"/>
      <c r="E474" s="3"/>
      <c r="F474" s="3"/>
      <c r="G474" s="3"/>
      <c r="H474" s="3"/>
    </row>
    <row r="475" spans="1:8" ht="13.2">
      <c r="A475" s="3"/>
      <c r="B475" s="3"/>
      <c r="C475" s="3"/>
      <c r="D475" s="3"/>
      <c r="E475" s="3"/>
      <c r="F475" s="3"/>
      <c r="G475" s="3"/>
      <c r="H475" s="3"/>
    </row>
    <row r="476" spans="1:8" ht="13.2">
      <c r="A476" s="3"/>
      <c r="B476" s="3"/>
      <c r="C476" s="3"/>
      <c r="D476" s="3"/>
      <c r="E476" s="3"/>
      <c r="F476" s="3"/>
      <c r="G476" s="3"/>
      <c r="H476" s="3"/>
    </row>
    <row r="477" spans="1:8" ht="13.2">
      <c r="A477" s="3"/>
      <c r="B477" s="3"/>
      <c r="C477" s="3"/>
      <c r="D477" s="3"/>
      <c r="E477" s="3"/>
      <c r="F477" s="3"/>
      <c r="G477" s="3"/>
      <c r="H477" s="3"/>
    </row>
    <row r="478" spans="1:8" ht="13.2">
      <c r="A478" s="3"/>
      <c r="B478" s="3"/>
      <c r="C478" s="3"/>
      <c r="D478" s="3"/>
      <c r="E478" s="3"/>
      <c r="F478" s="3"/>
      <c r="G478" s="3"/>
      <c r="H478" s="3"/>
    </row>
    <row r="479" spans="1:8" ht="13.2">
      <c r="A479" s="3"/>
      <c r="B479" s="3"/>
      <c r="C479" s="3"/>
      <c r="D479" s="3"/>
      <c r="E479" s="3"/>
      <c r="F479" s="3"/>
      <c r="G479" s="3"/>
      <c r="H479" s="3"/>
    </row>
    <row r="480" spans="1:8" ht="13.2">
      <c r="A480" s="3"/>
      <c r="B480" s="3"/>
      <c r="C480" s="3"/>
      <c r="D480" s="3"/>
      <c r="E480" s="3"/>
      <c r="F480" s="3"/>
      <c r="G480" s="3"/>
      <c r="H480" s="3"/>
    </row>
    <row r="481" spans="1:8" ht="13.2">
      <c r="A481" s="3"/>
      <c r="B481" s="3"/>
      <c r="C481" s="3"/>
      <c r="D481" s="3"/>
      <c r="E481" s="3"/>
      <c r="F481" s="3"/>
      <c r="G481" s="3"/>
      <c r="H481" s="3"/>
    </row>
    <row r="482" spans="1:8" ht="13.2">
      <c r="A482" s="3"/>
      <c r="B482" s="3"/>
      <c r="C482" s="3"/>
      <c r="D482" s="3"/>
      <c r="E482" s="3"/>
      <c r="F482" s="3"/>
      <c r="G482" s="3"/>
      <c r="H482" s="3"/>
    </row>
    <row r="483" spans="1:8" ht="13.2">
      <c r="A483" s="3"/>
      <c r="B483" s="3"/>
      <c r="C483" s="3"/>
      <c r="D483" s="3"/>
      <c r="E483" s="3"/>
      <c r="F483" s="3"/>
      <c r="G483" s="3"/>
      <c r="H483" s="3"/>
    </row>
    <row r="484" spans="1:8" ht="13.2">
      <c r="A484" s="3"/>
      <c r="B484" s="3"/>
      <c r="C484" s="3"/>
      <c r="D484" s="3"/>
      <c r="E484" s="3"/>
      <c r="F484" s="3"/>
      <c r="G484" s="3"/>
      <c r="H484" s="3"/>
    </row>
    <row r="485" spans="1:8" ht="13.2">
      <c r="A485" s="3"/>
      <c r="B485" s="3"/>
      <c r="C485" s="3"/>
      <c r="D485" s="3"/>
      <c r="E485" s="3"/>
      <c r="F485" s="3"/>
      <c r="G485" s="3"/>
      <c r="H485" s="3"/>
    </row>
    <row r="486" spans="1:8" ht="13.2">
      <c r="A486" s="3"/>
      <c r="B486" s="3"/>
      <c r="C486" s="3"/>
      <c r="D486" s="3"/>
      <c r="E486" s="3"/>
      <c r="F486" s="3"/>
      <c r="G486" s="3"/>
      <c r="H486" s="3"/>
    </row>
    <row r="487" spans="1:8" ht="13.2">
      <c r="A487" s="3"/>
      <c r="B487" s="3"/>
      <c r="C487" s="3"/>
      <c r="D487" s="3"/>
      <c r="E487" s="3"/>
      <c r="F487" s="3"/>
      <c r="G487" s="3"/>
      <c r="H487" s="3"/>
    </row>
    <row r="488" spans="1:8" ht="13.2">
      <c r="A488" s="3"/>
      <c r="B488" s="3"/>
      <c r="C488" s="3"/>
      <c r="D488" s="3"/>
      <c r="E488" s="3"/>
      <c r="F488" s="3"/>
      <c r="G488" s="3"/>
      <c r="H488" s="3"/>
    </row>
    <row r="489" spans="1:8" ht="13.2">
      <c r="A489" s="3"/>
      <c r="B489" s="3"/>
      <c r="C489" s="3"/>
      <c r="D489" s="3"/>
      <c r="E489" s="3"/>
      <c r="F489" s="3"/>
      <c r="G489" s="3"/>
      <c r="H489" s="3"/>
    </row>
    <row r="490" spans="1:8" ht="13.2">
      <c r="A490" s="3"/>
      <c r="B490" s="3"/>
      <c r="C490" s="3"/>
      <c r="D490" s="3"/>
      <c r="E490" s="3"/>
      <c r="F490" s="3"/>
      <c r="G490" s="3"/>
      <c r="H490" s="3"/>
    </row>
    <row r="491" spans="1:8" ht="13.2">
      <c r="A491" s="3"/>
      <c r="B491" s="3"/>
      <c r="C491" s="3"/>
      <c r="D491" s="3"/>
      <c r="E491" s="3"/>
      <c r="F491" s="3"/>
      <c r="G491" s="3"/>
      <c r="H491" s="3"/>
    </row>
    <row r="492" spans="1:8" ht="13.2">
      <c r="A492" s="3"/>
      <c r="B492" s="3"/>
      <c r="C492" s="3"/>
      <c r="D492" s="3"/>
      <c r="E492" s="3"/>
      <c r="F492" s="3"/>
      <c r="G492" s="3"/>
      <c r="H492" s="3"/>
    </row>
    <row r="493" spans="1:8" ht="13.2">
      <c r="A493" s="3"/>
      <c r="B493" s="3"/>
      <c r="C493" s="3"/>
      <c r="D493" s="3"/>
      <c r="E493" s="3"/>
      <c r="F493" s="3"/>
      <c r="G493" s="3"/>
      <c r="H493" s="3"/>
    </row>
    <row r="494" spans="1:8" ht="13.2">
      <c r="A494" s="3"/>
      <c r="B494" s="3"/>
      <c r="C494" s="3"/>
      <c r="D494" s="3"/>
      <c r="E494" s="3"/>
      <c r="F494" s="3"/>
      <c r="G494" s="3"/>
      <c r="H494" s="3"/>
    </row>
    <row r="495" spans="1:8" ht="13.2">
      <c r="A495" s="3"/>
      <c r="B495" s="3"/>
      <c r="C495" s="3"/>
      <c r="D495" s="3"/>
      <c r="E495" s="3"/>
      <c r="F495" s="3"/>
      <c r="G495" s="3"/>
      <c r="H495" s="3"/>
    </row>
    <row r="496" spans="1:8" ht="13.2">
      <c r="A496" s="3"/>
      <c r="B496" s="3"/>
      <c r="C496" s="3"/>
      <c r="D496" s="3"/>
      <c r="E496" s="3"/>
      <c r="F496" s="3"/>
      <c r="G496" s="3"/>
      <c r="H496" s="3"/>
    </row>
    <row r="497" spans="1:8" ht="13.2">
      <c r="A497" s="3"/>
      <c r="B497" s="3"/>
      <c r="C497" s="3"/>
      <c r="D497" s="3"/>
      <c r="E497" s="3"/>
      <c r="F497" s="3"/>
      <c r="G497" s="3"/>
      <c r="H497" s="3"/>
    </row>
    <row r="498" spans="1:8" ht="13.2">
      <c r="A498" s="3"/>
      <c r="B498" s="3"/>
      <c r="C498" s="3"/>
      <c r="D498" s="3"/>
      <c r="E498" s="3"/>
      <c r="F498" s="3"/>
      <c r="G498" s="3"/>
      <c r="H498" s="3"/>
    </row>
    <row r="499" spans="1:8" ht="13.2">
      <c r="A499" s="3"/>
      <c r="B499" s="3"/>
      <c r="C499" s="3"/>
      <c r="D499" s="3"/>
      <c r="E499" s="3"/>
      <c r="F499" s="3"/>
      <c r="G499" s="3"/>
      <c r="H499" s="3"/>
    </row>
    <row r="500" spans="1:8" ht="13.2">
      <c r="A500" s="3"/>
      <c r="B500" s="3"/>
      <c r="C500" s="3"/>
      <c r="D500" s="3"/>
      <c r="E500" s="3"/>
      <c r="F500" s="3"/>
      <c r="G500" s="3"/>
      <c r="H500" s="3"/>
    </row>
    <row r="501" spans="1:8" ht="13.2">
      <c r="A501" s="3"/>
      <c r="B501" s="3"/>
      <c r="C501" s="3"/>
      <c r="D501" s="3"/>
      <c r="E501" s="3"/>
      <c r="F501" s="3"/>
      <c r="G501" s="3"/>
      <c r="H501" s="3"/>
    </row>
    <row r="502" spans="1:8" ht="13.2">
      <c r="A502" s="3"/>
      <c r="B502" s="3"/>
      <c r="C502" s="3"/>
      <c r="D502" s="3"/>
      <c r="E502" s="3"/>
      <c r="F502" s="3"/>
      <c r="G502" s="3"/>
      <c r="H502" s="3"/>
    </row>
    <row r="503" spans="1:8" ht="13.2">
      <c r="A503" s="3"/>
      <c r="B503" s="3"/>
      <c r="C503" s="3"/>
      <c r="D503" s="3"/>
      <c r="E503" s="3"/>
      <c r="F503" s="3"/>
      <c r="G503" s="3"/>
      <c r="H503" s="3"/>
    </row>
    <row r="504" spans="1:8" ht="13.2">
      <c r="A504" s="3"/>
      <c r="B504" s="3"/>
      <c r="C504" s="3"/>
      <c r="D504" s="3"/>
      <c r="E504" s="3"/>
      <c r="F504" s="3"/>
      <c r="G504" s="3"/>
      <c r="H504" s="3"/>
    </row>
    <row r="505" spans="1:8" ht="13.2">
      <c r="A505" s="3"/>
      <c r="B505" s="3"/>
      <c r="C505" s="3"/>
      <c r="D505" s="3"/>
      <c r="E505" s="3"/>
      <c r="F505" s="3"/>
      <c r="G505" s="3"/>
      <c r="H505" s="3"/>
    </row>
    <row r="506" spans="1:8" ht="13.2">
      <c r="A506" s="3"/>
      <c r="B506" s="3"/>
      <c r="C506" s="3"/>
      <c r="D506" s="3"/>
      <c r="E506" s="3"/>
      <c r="F506" s="3"/>
      <c r="G506" s="3"/>
      <c r="H506" s="3"/>
    </row>
    <row r="507" spans="1:8" ht="13.2">
      <c r="A507" s="3"/>
      <c r="B507" s="3"/>
      <c r="C507" s="3"/>
      <c r="D507" s="3"/>
      <c r="E507" s="3"/>
      <c r="F507" s="3"/>
      <c r="G507" s="3"/>
      <c r="H507" s="3"/>
    </row>
    <row r="508" spans="1:8" ht="13.2">
      <c r="A508" s="3"/>
      <c r="B508" s="3"/>
      <c r="C508" s="3"/>
      <c r="D508" s="3"/>
      <c r="E508" s="3"/>
      <c r="F508" s="3"/>
      <c r="G508" s="3"/>
      <c r="H508" s="3"/>
    </row>
    <row r="509" spans="1:8" ht="13.2">
      <c r="A509" s="3"/>
      <c r="B509" s="3"/>
      <c r="C509" s="3"/>
      <c r="D509" s="3"/>
      <c r="E509" s="3"/>
      <c r="F509" s="3"/>
      <c r="G509" s="3"/>
      <c r="H509" s="3"/>
    </row>
    <row r="510" spans="1:8" ht="13.2">
      <c r="A510" s="3"/>
      <c r="B510" s="3"/>
      <c r="C510" s="3"/>
      <c r="D510" s="3"/>
      <c r="E510" s="3"/>
      <c r="F510" s="3"/>
      <c r="G510" s="3"/>
      <c r="H510" s="3"/>
    </row>
    <row r="511" spans="1:8" ht="13.2">
      <c r="A511" s="3"/>
      <c r="B511" s="3"/>
      <c r="C511" s="3"/>
      <c r="D511" s="3"/>
      <c r="E511" s="3"/>
      <c r="F511" s="3"/>
      <c r="G511" s="3"/>
      <c r="H511" s="3"/>
    </row>
    <row r="512" spans="1:8" ht="13.2">
      <c r="A512" s="3"/>
      <c r="B512" s="3"/>
      <c r="C512" s="3"/>
      <c r="D512" s="3"/>
      <c r="E512" s="3"/>
      <c r="F512" s="3"/>
      <c r="G512" s="3"/>
      <c r="H512" s="3"/>
    </row>
    <row r="513" spans="1:8" ht="13.2">
      <c r="A513" s="3"/>
      <c r="B513" s="3"/>
      <c r="C513" s="3"/>
      <c r="D513" s="3"/>
      <c r="E513" s="3"/>
      <c r="F513" s="3"/>
      <c r="G513" s="3"/>
      <c r="H513" s="3"/>
    </row>
    <row r="514" spans="1:8" ht="13.2">
      <c r="A514" s="3"/>
      <c r="B514" s="3"/>
      <c r="C514" s="3"/>
      <c r="D514" s="3"/>
      <c r="E514" s="3"/>
      <c r="F514" s="3"/>
      <c r="G514" s="3"/>
      <c r="H514" s="3"/>
    </row>
    <row r="515" spans="1:8" ht="13.2">
      <c r="A515" s="3"/>
      <c r="B515" s="3"/>
      <c r="C515" s="3"/>
      <c r="D515" s="3"/>
      <c r="E515" s="3"/>
      <c r="F515" s="3"/>
      <c r="G515" s="3"/>
      <c r="H515" s="3"/>
    </row>
    <row r="516" spans="1:8" ht="13.2">
      <c r="A516" s="3"/>
      <c r="B516" s="3"/>
      <c r="C516" s="3"/>
      <c r="D516" s="3"/>
      <c r="E516" s="3"/>
      <c r="F516" s="3"/>
      <c r="G516" s="3"/>
      <c r="H516" s="3"/>
    </row>
    <row r="517" spans="1:8" ht="13.2">
      <c r="A517" s="3"/>
      <c r="B517" s="3"/>
      <c r="C517" s="3"/>
      <c r="D517" s="3"/>
      <c r="E517" s="3"/>
      <c r="F517" s="3"/>
      <c r="G517" s="3"/>
      <c r="H517" s="3"/>
    </row>
    <row r="518" spans="1:8" ht="13.2">
      <c r="A518" s="3"/>
      <c r="B518" s="3"/>
      <c r="C518" s="3"/>
      <c r="D518" s="3"/>
      <c r="E518" s="3"/>
      <c r="F518" s="3"/>
      <c r="G518" s="3"/>
      <c r="H518" s="3"/>
    </row>
    <row r="519" spans="1:8" ht="13.2">
      <c r="A519" s="3"/>
      <c r="B519" s="3"/>
      <c r="C519" s="3"/>
      <c r="D519" s="3"/>
      <c r="E519" s="3"/>
      <c r="F519" s="3"/>
      <c r="G519" s="3"/>
      <c r="H519" s="3"/>
    </row>
    <row r="520" spans="1:8" ht="13.2">
      <c r="A520" s="3"/>
      <c r="B520" s="3"/>
      <c r="C520" s="3"/>
      <c r="D520" s="3"/>
      <c r="E520" s="3"/>
      <c r="F520" s="3"/>
      <c r="G520" s="3"/>
      <c r="H520" s="3"/>
    </row>
    <row r="521" spans="1:8" ht="13.2">
      <c r="A521" s="3"/>
      <c r="B521" s="3"/>
      <c r="C521" s="3"/>
      <c r="D521" s="3"/>
      <c r="E521" s="3"/>
      <c r="F521" s="3"/>
      <c r="G521" s="3"/>
      <c r="H521" s="3"/>
    </row>
    <row r="522" spans="1:8" ht="13.2">
      <c r="A522" s="3"/>
      <c r="B522" s="3"/>
      <c r="C522" s="3"/>
      <c r="D522" s="3"/>
      <c r="E522" s="3"/>
      <c r="F522" s="3"/>
      <c r="G522" s="3"/>
      <c r="H522" s="3"/>
    </row>
    <row r="523" spans="1:8" ht="13.2">
      <c r="A523" s="3"/>
      <c r="B523" s="3"/>
      <c r="C523" s="3"/>
      <c r="D523" s="3"/>
      <c r="E523" s="3"/>
      <c r="F523" s="3"/>
      <c r="G523" s="3"/>
      <c r="H523" s="3"/>
    </row>
    <row r="524" spans="1:8" ht="13.2">
      <c r="A524" s="3"/>
      <c r="B524" s="3"/>
      <c r="C524" s="3"/>
      <c r="D524" s="3"/>
      <c r="E524" s="3"/>
      <c r="F524" s="3"/>
      <c r="G524" s="3"/>
      <c r="H524" s="3"/>
    </row>
    <row r="525" spans="1:8" ht="13.2">
      <c r="A525" s="3"/>
      <c r="B525" s="3"/>
      <c r="C525" s="3"/>
      <c r="D525" s="3"/>
      <c r="E525" s="3"/>
      <c r="F525" s="3"/>
      <c r="G525" s="3"/>
      <c r="H525" s="3"/>
    </row>
    <row r="526" spans="1:8" ht="13.2">
      <c r="A526" s="3"/>
      <c r="B526" s="3"/>
      <c r="C526" s="3"/>
      <c r="D526" s="3"/>
      <c r="E526" s="3"/>
      <c r="F526" s="3"/>
      <c r="G526" s="3"/>
      <c r="H526" s="3"/>
    </row>
    <row r="527" spans="1:8" ht="13.2">
      <c r="A527" s="3"/>
      <c r="B527" s="3"/>
      <c r="C527" s="3"/>
      <c r="D527" s="3"/>
      <c r="E527" s="3"/>
      <c r="F527" s="3"/>
      <c r="G527" s="3"/>
      <c r="H527" s="3"/>
    </row>
    <row r="528" spans="1:8" ht="13.2">
      <c r="A528" s="3"/>
      <c r="B528" s="3"/>
      <c r="C528" s="3"/>
      <c r="D528" s="3"/>
      <c r="E528" s="3"/>
      <c r="F528" s="3"/>
      <c r="G528" s="3"/>
      <c r="H528" s="3"/>
    </row>
    <row r="529" spans="1:8" ht="13.2">
      <c r="A529" s="3"/>
      <c r="B529" s="3"/>
      <c r="C529" s="3"/>
      <c r="D529" s="3"/>
      <c r="E529" s="3"/>
      <c r="F529" s="3"/>
      <c r="G529" s="3"/>
      <c r="H529" s="3"/>
    </row>
    <row r="530" spans="1:8" ht="13.2">
      <c r="A530" s="3"/>
      <c r="B530" s="3"/>
      <c r="C530" s="3"/>
      <c r="D530" s="3"/>
      <c r="E530" s="3"/>
      <c r="F530" s="3"/>
      <c r="G530" s="3"/>
      <c r="H530" s="3"/>
    </row>
    <row r="531" spans="1:8" ht="13.2">
      <c r="A531" s="3"/>
      <c r="B531" s="3"/>
      <c r="C531" s="3"/>
      <c r="D531" s="3"/>
      <c r="E531" s="3"/>
      <c r="F531" s="3"/>
      <c r="G531" s="3"/>
      <c r="H531" s="3"/>
    </row>
    <row r="532" spans="1:8" ht="13.2">
      <c r="A532" s="3"/>
      <c r="B532" s="3"/>
      <c r="C532" s="3"/>
      <c r="D532" s="3"/>
      <c r="E532" s="3"/>
      <c r="F532" s="3"/>
      <c r="G532" s="3"/>
      <c r="H532" s="3"/>
    </row>
    <row r="533" spans="1:8" ht="13.2">
      <c r="A533" s="3"/>
      <c r="B533" s="3"/>
      <c r="C533" s="3"/>
      <c r="D533" s="3"/>
      <c r="E533" s="3"/>
      <c r="F533" s="3"/>
      <c r="G533" s="3"/>
      <c r="H533" s="3"/>
    </row>
    <row r="534" spans="1:8" ht="13.2">
      <c r="A534" s="3"/>
      <c r="B534" s="3"/>
      <c r="C534" s="3"/>
      <c r="D534" s="3"/>
      <c r="E534" s="3"/>
      <c r="F534" s="3"/>
      <c r="G534" s="3"/>
      <c r="H534" s="3"/>
    </row>
    <row r="535" spans="1:8" ht="13.2">
      <c r="A535" s="3"/>
      <c r="B535" s="3"/>
      <c r="C535" s="3"/>
      <c r="D535" s="3"/>
      <c r="E535" s="3"/>
      <c r="F535" s="3"/>
      <c r="G535" s="3"/>
      <c r="H535" s="3"/>
    </row>
    <row r="536" spans="1:8" ht="13.2">
      <c r="A536" s="3"/>
      <c r="B536" s="3"/>
      <c r="C536" s="3"/>
      <c r="D536" s="3"/>
      <c r="E536" s="3"/>
      <c r="F536" s="3"/>
      <c r="G536" s="3"/>
      <c r="H536" s="3"/>
    </row>
    <row r="537" spans="1:8" ht="13.2">
      <c r="A537" s="3"/>
      <c r="B537" s="3"/>
      <c r="C537" s="3"/>
      <c r="D537" s="3"/>
      <c r="E537" s="3"/>
      <c r="F537" s="3"/>
      <c r="G537" s="3"/>
      <c r="H537" s="3"/>
    </row>
    <row r="538" spans="1:8" ht="13.2">
      <c r="A538" s="3"/>
      <c r="B538" s="3"/>
      <c r="C538" s="3"/>
      <c r="D538" s="3"/>
      <c r="E538" s="3"/>
      <c r="F538" s="3"/>
      <c r="G538" s="3"/>
      <c r="H538" s="3"/>
    </row>
    <row r="539" spans="1:8" ht="13.2">
      <c r="A539" s="3"/>
      <c r="B539" s="3"/>
      <c r="C539" s="3"/>
      <c r="D539" s="3"/>
      <c r="E539" s="3"/>
      <c r="F539" s="3"/>
      <c r="G539" s="3"/>
      <c r="H539" s="3"/>
    </row>
    <row r="540" spans="1:8" ht="13.2">
      <c r="A540" s="3"/>
      <c r="B540" s="3"/>
      <c r="C540" s="3"/>
      <c r="D540" s="3"/>
      <c r="E540" s="3"/>
      <c r="F540" s="3"/>
      <c r="G540" s="3"/>
      <c r="H540" s="3"/>
    </row>
    <row r="541" spans="1:8" ht="13.2">
      <c r="A541" s="3"/>
      <c r="B541" s="3"/>
      <c r="C541" s="3"/>
      <c r="D541" s="3"/>
      <c r="E541" s="3"/>
      <c r="F541" s="3"/>
      <c r="G541" s="3"/>
      <c r="H541" s="3"/>
    </row>
    <row r="542" spans="1:8" ht="13.2">
      <c r="A542" s="3"/>
      <c r="B542" s="3"/>
      <c r="C542" s="3"/>
      <c r="D542" s="3"/>
      <c r="E542" s="3"/>
      <c r="F542" s="3"/>
      <c r="G542" s="3"/>
      <c r="H542" s="3"/>
    </row>
    <row r="543" spans="1:8" ht="13.2">
      <c r="A543" s="3"/>
      <c r="B543" s="3"/>
      <c r="C543" s="3"/>
      <c r="D543" s="3"/>
      <c r="E543" s="3"/>
      <c r="F543" s="3"/>
      <c r="G543" s="3"/>
      <c r="H543" s="3"/>
    </row>
    <row r="544" spans="1:8" ht="13.2">
      <c r="A544" s="3"/>
      <c r="B544" s="3"/>
      <c r="C544" s="3"/>
      <c r="D544" s="3"/>
      <c r="E544" s="3"/>
      <c r="F544" s="3"/>
      <c r="G544" s="3"/>
      <c r="H544" s="3"/>
    </row>
    <row r="545" spans="1:8" ht="13.2">
      <c r="A545" s="3"/>
      <c r="B545" s="3"/>
      <c r="C545" s="3"/>
      <c r="D545" s="3"/>
      <c r="E545" s="3"/>
      <c r="F545" s="3"/>
      <c r="G545" s="3"/>
      <c r="H545" s="3"/>
    </row>
    <row r="546" spans="1:8" ht="13.2">
      <c r="A546" s="3"/>
      <c r="B546" s="3"/>
      <c r="C546" s="3"/>
      <c r="D546" s="3"/>
      <c r="E546" s="3"/>
      <c r="F546" s="3"/>
      <c r="G546" s="3"/>
      <c r="H546" s="3"/>
    </row>
    <row r="547" spans="1:8" ht="13.2">
      <c r="A547" s="3"/>
      <c r="B547" s="3"/>
      <c r="C547" s="3"/>
      <c r="D547" s="3"/>
      <c r="E547" s="3"/>
      <c r="F547" s="3"/>
      <c r="G547" s="3"/>
      <c r="H547" s="3"/>
    </row>
    <row r="548" spans="1:8" ht="13.2">
      <c r="A548" s="3"/>
      <c r="B548" s="3"/>
      <c r="C548" s="3"/>
      <c r="D548" s="3"/>
      <c r="E548" s="3"/>
      <c r="F548" s="3"/>
      <c r="G548" s="3"/>
      <c r="H548" s="3"/>
    </row>
    <row r="549" spans="1:8" ht="13.2">
      <c r="A549" s="3"/>
      <c r="B549" s="3"/>
      <c r="C549" s="3"/>
      <c r="D549" s="3"/>
      <c r="E549" s="3"/>
      <c r="F549" s="3"/>
      <c r="G549" s="3"/>
      <c r="H549" s="3"/>
    </row>
    <row r="550" spans="1:8" ht="13.2">
      <c r="A550" s="3"/>
      <c r="B550" s="3"/>
      <c r="C550" s="3"/>
      <c r="D550" s="3"/>
      <c r="E550" s="3"/>
      <c r="F550" s="3"/>
      <c r="G550" s="3"/>
      <c r="H550" s="3"/>
    </row>
    <row r="551" spans="1:8" ht="13.2">
      <c r="A551" s="3"/>
      <c r="B551" s="3"/>
      <c r="C551" s="3"/>
      <c r="D551" s="3"/>
      <c r="E551" s="3"/>
      <c r="F551" s="3"/>
      <c r="G551" s="3"/>
      <c r="H551" s="3"/>
    </row>
    <row r="552" spans="1:8" ht="13.2">
      <c r="A552" s="3"/>
      <c r="B552" s="3"/>
      <c r="C552" s="3"/>
      <c r="D552" s="3"/>
      <c r="E552" s="3"/>
      <c r="F552" s="3"/>
      <c r="G552" s="3"/>
      <c r="H552" s="3"/>
    </row>
    <row r="553" spans="1:8" ht="13.2">
      <c r="A553" s="3"/>
      <c r="B553" s="3"/>
      <c r="C553" s="3"/>
      <c r="D553" s="3"/>
      <c r="E553" s="3"/>
      <c r="F553" s="3"/>
      <c r="G553" s="3"/>
      <c r="H553" s="3"/>
    </row>
    <row r="554" spans="1:8" ht="13.2">
      <c r="A554" s="3"/>
      <c r="B554" s="3"/>
      <c r="C554" s="3"/>
      <c r="D554" s="3"/>
      <c r="E554" s="3"/>
      <c r="F554" s="3"/>
      <c r="G554" s="3"/>
      <c r="H554" s="3"/>
    </row>
    <row r="555" spans="1:8" ht="13.2">
      <c r="A555" s="3"/>
      <c r="B555" s="3"/>
      <c r="C555" s="3"/>
      <c r="D555" s="3"/>
      <c r="E555" s="3"/>
      <c r="F555" s="3"/>
      <c r="G555" s="3"/>
      <c r="H555" s="3"/>
    </row>
    <row r="556" spans="1:8" ht="13.2">
      <c r="A556" s="3"/>
      <c r="B556" s="3"/>
      <c r="C556" s="3"/>
      <c r="D556" s="3"/>
      <c r="E556" s="3"/>
      <c r="F556" s="3"/>
      <c r="G556" s="3"/>
      <c r="H556" s="3"/>
    </row>
    <row r="557" spans="1:8" ht="13.2">
      <c r="A557" s="3"/>
      <c r="B557" s="3"/>
      <c r="C557" s="3"/>
      <c r="D557" s="3"/>
      <c r="E557" s="3"/>
      <c r="F557" s="3"/>
      <c r="G557" s="3"/>
      <c r="H557" s="3"/>
    </row>
    <row r="558" spans="1:8" ht="13.2">
      <c r="A558" s="3"/>
      <c r="B558" s="3"/>
      <c r="C558" s="3"/>
      <c r="D558" s="3"/>
      <c r="E558" s="3"/>
      <c r="F558" s="3"/>
      <c r="G558" s="3"/>
      <c r="H558" s="3"/>
    </row>
    <row r="559" spans="1:8" ht="13.2">
      <c r="A559" s="3"/>
      <c r="B559" s="3"/>
      <c r="C559" s="3"/>
      <c r="D559" s="3"/>
      <c r="E559" s="3"/>
      <c r="F559" s="3"/>
      <c r="G559" s="3"/>
      <c r="H559" s="3"/>
    </row>
    <row r="560" spans="1:8" ht="13.2">
      <c r="A560" s="3"/>
      <c r="B560" s="3"/>
      <c r="C560" s="3"/>
      <c r="D560" s="3"/>
      <c r="E560" s="3"/>
      <c r="F560" s="3"/>
      <c r="G560" s="3"/>
      <c r="H560" s="3"/>
    </row>
    <row r="561" spans="1:8" ht="13.2">
      <c r="A561" s="3"/>
      <c r="B561" s="3"/>
      <c r="C561" s="3"/>
      <c r="D561" s="3"/>
      <c r="E561" s="3"/>
      <c r="F561" s="3"/>
      <c r="G561" s="3"/>
      <c r="H561" s="3"/>
    </row>
    <row r="562" spans="1:8" ht="13.2">
      <c r="A562" s="3"/>
      <c r="B562" s="3"/>
      <c r="C562" s="3"/>
      <c r="D562" s="3"/>
      <c r="E562" s="3"/>
      <c r="F562" s="3"/>
      <c r="G562" s="3"/>
      <c r="H562" s="3"/>
    </row>
    <row r="563" spans="1:8" ht="13.2">
      <c r="A563" s="3"/>
      <c r="B563" s="3"/>
      <c r="C563" s="3"/>
      <c r="D563" s="3"/>
      <c r="E563" s="3"/>
      <c r="F563" s="3"/>
      <c r="G563" s="3"/>
      <c r="H563" s="3"/>
    </row>
    <row r="564" spans="1:8" ht="13.2">
      <c r="A564" s="3"/>
      <c r="B564" s="3"/>
      <c r="C564" s="3"/>
      <c r="D564" s="3"/>
      <c r="E564" s="3"/>
      <c r="F564" s="3"/>
      <c r="G564" s="3"/>
      <c r="H564" s="3"/>
    </row>
    <row r="565" spans="1:8" ht="13.2">
      <c r="A565" s="3"/>
      <c r="B565" s="3"/>
      <c r="C565" s="3"/>
      <c r="D565" s="3"/>
      <c r="E565" s="3"/>
      <c r="F565" s="3"/>
      <c r="G565" s="3"/>
      <c r="H565" s="3"/>
    </row>
    <row r="566" spans="1:8" ht="13.2">
      <c r="A566" s="3"/>
      <c r="B566" s="3"/>
      <c r="C566" s="3"/>
      <c r="D566" s="3"/>
      <c r="E566" s="3"/>
      <c r="F566" s="3"/>
      <c r="G566" s="3"/>
      <c r="H566" s="3"/>
    </row>
    <row r="567" spans="1:8" ht="13.2">
      <c r="A567" s="3"/>
      <c r="B567" s="3"/>
      <c r="C567" s="3"/>
      <c r="D567" s="3"/>
      <c r="E567" s="3"/>
      <c r="F567" s="3"/>
      <c r="G567" s="3"/>
      <c r="H567" s="3"/>
    </row>
    <row r="568" spans="1:8" ht="13.2">
      <c r="A568" s="3"/>
      <c r="B568" s="3"/>
      <c r="C568" s="3"/>
      <c r="D568" s="3"/>
      <c r="E568" s="3"/>
      <c r="F568" s="3"/>
      <c r="G568" s="3"/>
      <c r="H568" s="3"/>
    </row>
    <row r="569" spans="1:8" ht="13.2">
      <c r="A569" s="3"/>
      <c r="B569" s="3"/>
      <c r="C569" s="3"/>
      <c r="D569" s="3"/>
      <c r="E569" s="3"/>
      <c r="F569" s="3"/>
      <c r="G569" s="3"/>
      <c r="H569" s="3"/>
    </row>
    <row r="570" spans="1:8" ht="13.2">
      <c r="A570" s="3"/>
      <c r="B570" s="3"/>
      <c r="C570" s="3"/>
      <c r="D570" s="3"/>
      <c r="E570" s="3"/>
      <c r="F570" s="3"/>
      <c r="G570" s="3"/>
      <c r="H570" s="3"/>
    </row>
    <row r="571" spans="1:8" ht="13.2">
      <c r="A571" s="3"/>
      <c r="B571" s="3"/>
      <c r="C571" s="3"/>
      <c r="D571" s="3"/>
      <c r="E571" s="3"/>
      <c r="F571" s="3"/>
      <c r="G571" s="3"/>
      <c r="H571" s="3"/>
    </row>
    <row r="572" spans="1:8" ht="13.2">
      <c r="A572" s="3"/>
      <c r="B572" s="3"/>
      <c r="C572" s="3"/>
      <c r="D572" s="3"/>
      <c r="E572" s="3"/>
      <c r="F572" s="3"/>
      <c r="G572" s="3"/>
      <c r="H572" s="3"/>
    </row>
    <row r="573" spans="1:8" ht="13.2">
      <c r="A573" s="3"/>
      <c r="B573" s="3"/>
      <c r="C573" s="3"/>
      <c r="D573" s="3"/>
      <c r="E573" s="3"/>
      <c r="F573" s="3"/>
      <c r="G573" s="3"/>
      <c r="H573" s="3"/>
    </row>
    <row r="574" spans="1:8" ht="13.2">
      <c r="A574" s="3"/>
      <c r="B574" s="3"/>
      <c r="C574" s="3"/>
      <c r="D574" s="3"/>
      <c r="E574" s="3"/>
      <c r="F574" s="3"/>
      <c r="G574" s="3"/>
      <c r="H574" s="3"/>
    </row>
    <row r="575" spans="1:8" ht="13.2">
      <c r="A575" s="3"/>
      <c r="B575" s="3"/>
      <c r="C575" s="3"/>
      <c r="D575" s="3"/>
      <c r="E575" s="3"/>
      <c r="F575" s="3"/>
      <c r="G575" s="3"/>
      <c r="H575" s="3"/>
    </row>
    <row r="576" spans="1:8" ht="13.2">
      <c r="A576" s="3"/>
      <c r="B576" s="3"/>
      <c r="C576" s="3"/>
      <c r="D576" s="3"/>
      <c r="E576" s="3"/>
      <c r="F576" s="3"/>
      <c r="G576" s="3"/>
      <c r="H576" s="3"/>
    </row>
    <row r="577" spans="1:8" ht="13.2">
      <c r="A577" s="3"/>
      <c r="B577" s="3"/>
      <c r="C577" s="3"/>
      <c r="D577" s="3"/>
      <c r="E577" s="3"/>
      <c r="F577" s="3"/>
      <c r="G577" s="3"/>
      <c r="H577" s="3"/>
    </row>
    <row r="578" spans="1:8" ht="13.2">
      <c r="A578" s="3"/>
      <c r="B578" s="3"/>
      <c r="C578" s="3"/>
      <c r="D578" s="3"/>
      <c r="E578" s="3"/>
      <c r="F578" s="3"/>
      <c r="G578" s="3"/>
      <c r="H578" s="3"/>
    </row>
    <row r="579" spans="1:8" ht="13.2">
      <c r="A579" s="3"/>
      <c r="B579" s="3"/>
      <c r="C579" s="3"/>
      <c r="D579" s="3"/>
      <c r="E579" s="3"/>
      <c r="F579" s="3"/>
      <c r="G579" s="3"/>
      <c r="H579" s="3"/>
    </row>
    <row r="580" spans="1:8" ht="13.2">
      <c r="A580" s="3"/>
      <c r="B580" s="3"/>
      <c r="C580" s="3"/>
      <c r="D580" s="3"/>
      <c r="E580" s="3"/>
      <c r="F580" s="3"/>
      <c r="G580" s="3"/>
      <c r="H580" s="3"/>
    </row>
    <row r="581" spans="1:8" ht="13.2">
      <c r="A581" s="3"/>
      <c r="B581" s="3"/>
      <c r="C581" s="3"/>
      <c r="D581" s="3"/>
      <c r="E581" s="3"/>
      <c r="F581" s="3"/>
      <c r="G581" s="3"/>
      <c r="H581" s="3"/>
    </row>
    <row r="582" spans="1:8" ht="13.2">
      <c r="A582" s="3"/>
      <c r="B582" s="3"/>
      <c r="C582" s="3"/>
      <c r="D582" s="3"/>
      <c r="E582" s="3"/>
      <c r="F582" s="3"/>
      <c r="G582" s="3"/>
      <c r="H582" s="3"/>
    </row>
    <row r="583" spans="1:8" ht="13.2">
      <c r="A583" s="3"/>
      <c r="B583" s="3"/>
      <c r="C583" s="3"/>
      <c r="D583" s="3"/>
      <c r="E583" s="3"/>
      <c r="F583" s="3"/>
      <c r="G583" s="3"/>
      <c r="H583" s="3"/>
    </row>
    <row r="584" spans="1:8" ht="13.2">
      <c r="A584" s="3"/>
      <c r="B584" s="3"/>
      <c r="C584" s="3"/>
      <c r="D584" s="3"/>
      <c r="E584" s="3"/>
      <c r="F584" s="3"/>
      <c r="G584" s="3"/>
      <c r="H584" s="3"/>
    </row>
    <row r="585" spans="1:8" ht="13.2">
      <c r="A585" s="3"/>
      <c r="B585" s="3"/>
      <c r="C585" s="3"/>
      <c r="D585" s="3"/>
      <c r="E585" s="3"/>
      <c r="F585" s="3"/>
      <c r="G585" s="3"/>
      <c r="H585" s="3"/>
    </row>
    <row r="586" spans="1:8" ht="13.2">
      <c r="A586" s="3"/>
      <c r="B586" s="3"/>
      <c r="C586" s="3"/>
      <c r="D586" s="3"/>
      <c r="E586" s="3"/>
      <c r="F586" s="3"/>
      <c r="G586" s="3"/>
      <c r="H586" s="3"/>
    </row>
    <row r="587" spans="1:8" ht="13.2">
      <c r="A587" s="3"/>
      <c r="B587" s="3"/>
      <c r="C587" s="3"/>
      <c r="D587" s="3"/>
      <c r="E587" s="3"/>
      <c r="F587" s="3"/>
      <c r="G587" s="3"/>
      <c r="H587" s="3"/>
    </row>
    <row r="588" spans="1:8" ht="13.2">
      <c r="A588" s="3"/>
      <c r="B588" s="3"/>
      <c r="C588" s="3"/>
      <c r="D588" s="3"/>
      <c r="E588" s="3"/>
      <c r="F588" s="3"/>
      <c r="G588" s="3"/>
      <c r="H588" s="3"/>
    </row>
    <row r="589" spans="1:8" ht="13.2">
      <c r="A589" s="3"/>
      <c r="B589" s="3"/>
      <c r="C589" s="3"/>
      <c r="D589" s="3"/>
      <c r="E589" s="3"/>
      <c r="F589" s="3"/>
      <c r="G589" s="3"/>
      <c r="H589" s="3"/>
    </row>
    <row r="590" spans="1:8" ht="13.2">
      <c r="A590" s="3"/>
      <c r="B590" s="3"/>
      <c r="C590" s="3"/>
      <c r="D590" s="3"/>
      <c r="E590" s="3"/>
      <c r="F590" s="3"/>
      <c r="G590" s="3"/>
      <c r="H590" s="3"/>
    </row>
    <row r="591" spans="1:8" ht="13.2">
      <c r="A591" s="3"/>
      <c r="B591" s="3"/>
      <c r="C591" s="3"/>
      <c r="D591" s="3"/>
      <c r="E591" s="3"/>
      <c r="F591" s="3"/>
      <c r="G591" s="3"/>
      <c r="H591" s="3"/>
    </row>
    <row r="592" spans="1:8" ht="13.2">
      <c r="A592" s="3"/>
      <c r="B592" s="3"/>
      <c r="C592" s="3"/>
      <c r="D592" s="3"/>
      <c r="E592" s="3"/>
      <c r="F592" s="3"/>
      <c r="G592" s="3"/>
      <c r="H592" s="3"/>
    </row>
    <row r="593" spans="1:8" ht="13.2">
      <c r="A593" s="3"/>
      <c r="B593" s="3"/>
      <c r="C593" s="3"/>
      <c r="D593" s="3"/>
      <c r="E593" s="3"/>
      <c r="F593" s="3"/>
      <c r="G593" s="3"/>
      <c r="H593" s="3"/>
    </row>
    <row r="594" spans="1:8" ht="13.2">
      <c r="A594" s="3"/>
      <c r="B594" s="3"/>
      <c r="C594" s="3"/>
      <c r="D594" s="3"/>
      <c r="E594" s="3"/>
      <c r="F594" s="3"/>
      <c r="G594" s="3"/>
      <c r="H594" s="3"/>
    </row>
    <row r="595" spans="1:8" ht="13.2">
      <c r="A595" s="3"/>
      <c r="B595" s="3"/>
      <c r="C595" s="3"/>
      <c r="D595" s="3"/>
      <c r="E595" s="3"/>
      <c r="F595" s="3"/>
      <c r="G595" s="3"/>
      <c r="H595" s="3"/>
    </row>
    <row r="596" spans="1:8" ht="13.2">
      <c r="A596" s="3"/>
      <c r="B596" s="3"/>
      <c r="C596" s="3"/>
      <c r="D596" s="3"/>
      <c r="E596" s="3"/>
      <c r="F596" s="3"/>
      <c r="G596" s="3"/>
      <c r="H596" s="3"/>
    </row>
    <row r="597" spans="1:8" ht="13.2">
      <c r="A597" s="3"/>
      <c r="B597" s="3"/>
      <c r="C597" s="3"/>
      <c r="D597" s="3"/>
      <c r="E597" s="3"/>
      <c r="F597" s="3"/>
      <c r="G597" s="3"/>
      <c r="H597" s="3"/>
    </row>
    <row r="598" spans="1:8" ht="13.2">
      <c r="A598" s="3"/>
      <c r="B598" s="3"/>
      <c r="C598" s="3"/>
      <c r="D598" s="3"/>
      <c r="E598" s="3"/>
      <c r="F598" s="3"/>
      <c r="G598" s="3"/>
      <c r="H598" s="3"/>
    </row>
    <row r="599" spans="1:8" ht="13.2">
      <c r="A599" s="3"/>
      <c r="B599" s="3"/>
      <c r="C599" s="3"/>
      <c r="D599" s="3"/>
      <c r="E599" s="3"/>
      <c r="F599" s="3"/>
      <c r="G599" s="3"/>
      <c r="H599" s="3"/>
    </row>
    <row r="600" spans="1:8" ht="13.2">
      <c r="A600" s="3"/>
      <c r="B600" s="3"/>
      <c r="C600" s="3"/>
      <c r="D600" s="3"/>
      <c r="E600" s="3"/>
      <c r="F600" s="3"/>
      <c r="G600" s="3"/>
      <c r="H600" s="3"/>
    </row>
    <row r="601" spans="1:8" ht="13.2">
      <c r="A601" s="3"/>
      <c r="B601" s="3"/>
      <c r="C601" s="3"/>
      <c r="D601" s="3"/>
      <c r="E601" s="3"/>
      <c r="F601" s="3"/>
      <c r="G601" s="3"/>
      <c r="H601" s="3"/>
    </row>
    <row r="602" spans="1:8" ht="13.2">
      <c r="A602" s="3"/>
      <c r="B602" s="3"/>
      <c r="C602" s="3"/>
      <c r="D602" s="3"/>
      <c r="E602" s="3"/>
      <c r="F602" s="3"/>
      <c r="G602" s="3"/>
      <c r="H602" s="3"/>
    </row>
    <row r="603" spans="1:8" ht="13.2">
      <c r="A603" s="3"/>
      <c r="B603" s="3"/>
      <c r="C603" s="3"/>
      <c r="D603" s="3"/>
      <c r="E603" s="3"/>
      <c r="F603" s="3"/>
      <c r="G603" s="3"/>
      <c r="H603" s="3"/>
    </row>
    <row r="604" spans="1:8" ht="13.2">
      <c r="A604" s="3"/>
      <c r="B604" s="3"/>
      <c r="C604" s="3"/>
      <c r="D604" s="3"/>
      <c r="E604" s="3"/>
      <c r="F604" s="3"/>
      <c r="G604" s="3"/>
      <c r="H604" s="3"/>
    </row>
    <row r="605" spans="1:8" ht="13.2">
      <c r="A605" s="3"/>
      <c r="B605" s="3"/>
      <c r="C605" s="3"/>
      <c r="D605" s="3"/>
      <c r="E605" s="3"/>
      <c r="F605" s="3"/>
      <c r="G605" s="3"/>
      <c r="H605" s="3"/>
    </row>
    <row r="606" spans="1:8" ht="13.2">
      <c r="A606" s="3"/>
      <c r="B606" s="3"/>
      <c r="C606" s="3"/>
      <c r="D606" s="3"/>
      <c r="E606" s="3"/>
      <c r="F606" s="3"/>
      <c r="G606" s="3"/>
      <c r="H606" s="3"/>
    </row>
    <row r="607" spans="1:8" ht="13.2">
      <c r="A607" s="3"/>
      <c r="B607" s="3"/>
      <c r="C607" s="3"/>
      <c r="D607" s="3"/>
      <c r="E607" s="3"/>
      <c r="F607" s="3"/>
      <c r="G607" s="3"/>
      <c r="H607" s="3"/>
    </row>
    <row r="608" spans="1:8" ht="13.2">
      <c r="A608" s="3"/>
      <c r="B608" s="3"/>
      <c r="C608" s="3"/>
      <c r="D608" s="3"/>
      <c r="E608" s="3"/>
      <c r="F608" s="3"/>
      <c r="G608" s="3"/>
      <c r="H608" s="3"/>
    </row>
    <row r="609" spans="1:8" ht="13.2">
      <c r="A609" s="3"/>
      <c r="B609" s="3"/>
      <c r="C609" s="3"/>
      <c r="D609" s="3"/>
      <c r="E609" s="3"/>
      <c r="F609" s="3"/>
      <c r="G609" s="3"/>
      <c r="H609" s="3"/>
    </row>
    <row r="610" spans="1:8" ht="13.2">
      <c r="A610" s="3"/>
      <c r="B610" s="3"/>
      <c r="C610" s="3"/>
      <c r="D610" s="3"/>
      <c r="E610" s="3"/>
      <c r="F610" s="3"/>
      <c r="G610" s="3"/>
      <c r="H610" s="3"/>
    </row>
    <row r="611" spans="1:8" ht="13.2">
      <c r="A611" s="3"/>
      <c r="B611" s="3"/>
      <c r="C611" s="3"/>
      <c r="D611" s="3"/>
      <c r="E611" s="3"/>
      <c r="F611" s="3"/>
      <c r="G611" s="3"/>
      <c r="H611" s="3"/>
    </row>
    <row r="612" spans="1:8" ht="13.2">
      <c r="A612" s="3"/>
      <c r="B612" s="3"/>
      <c r="C612" s="3"/>
      <c r="D612" s="3"/>
      <c r="E612" s="3"/>
      <c r="F612" s="3"/>
      <c r="G612" s="3"/>
      <c r="H612" s="3"/>
    </row>
    <row r="613" spans="1:8" ht="13.2">
      <c r="A613" s="3"/>
      <c r="B613" s="3"/>
      <c r="C613" s="3"/>
      <c r="D613" s="3"/>
      <c r="E613" s="3"/>
      <c r="F613" s="3"/>
      <c r="G613" s="3"/>
      <c r="H613" s="3"/>
    </row>
    <row r="614" spans="1:8" ht="13.2">
      <c r="A614" s="3"/>
      <c r="B614" s="3"/>
      <c r="C614" s="3"/>
      <c r="D614" s="3"/>
      <c r="E614" s="3"/>
      <c r="F614" s="3"/>
      <c r="G614" s="3"/>
      <c r="H614" s="3"/>
    </row>
    <row r="615" spans="1:8" ht="13.2">
      <c r="A615" s="3"/>
      <c r="B615" s="3"/>
      <c r="C615" s="3"/>
      <c r="D615" s="3"/>
      <c r="E615" s="3"/>
      <c r="F615" s="3"/>
      <c r="G615" s="3"/>
      <c r="H615" s="3"/>
    </row>
    <row r="616" spans="1:8" ht="13.2">
      <c r="A616" s="3"/>
      <c r="B616" s="3"/>
      <c r="C616" s="3"/>
      <c r="D616" s="3"/>
      <c r="E616" s="3"/>
      <c r="F616" s="3"/>
      <c r="G616" s="3"/>
      <c r="H616" s="3"/>
    </row>
    <row r="617" spans="1:8" ht="13.2">
      <c r="A617" s="3"/>
      <c r="B617" s="3"/>
      <c r="C617" s="3"/>
      <c r="D617" s="3"/>
      <c r="E617" s="3"/>
      <c r="F617" s="3"/>
      <c r="G617" s="3"/>
      <c r="H617" s="3"/>
    </row>
    <row r="618" spans="1:8" ht="13.2">
      <c r="A618" s="3"/>
      <c r="B618" s="3"/>
      <c r="C618" s="3"/>
      <c r="D618" s="3"/>
      <c r="E618" s="3"/>
      <c r="F618" s="3"/>
      <c r="G618" s="3"/>
      <c r="H618" s="3"/>
    </row>
    <row r="619" spans="1:8" ht="13.2">
      <c r="A619" s="3"/>
      <c r="B619" s="3"/>
      <c r="C619" s="3"/>
      <c r="D619" s="3"/>
      <c r="E619" s="3"/>
      <c r="F619" s="3"/>
      <c r="G619" s="3"/>
      <c r="H619" s="3"/>
    </row>
    <row r="620" spans="1:8" ht="13.2">
      <c r="A620" s="3"/>
      <c r="B620" s="3"/>
      <c r="C620" s="3"/>
      <c r="D620" s="3"/>
      <c r="E620" s="3"/>
      <c r="F620" s="3"/>
      <c r="G620" s="3"/>
      <c r="H620" s="3"/>
    </row>
    <row r="621" spans="1:8" ht="13.2">
      <c r="A621" s="3"/>
      <c r="B621" s="3"/>
      <c r="C621" s="3"/>
      <c r="D621" s="3"/>
      <c r="E621" s="3"/>
      <c r="F621" s="3"/>
      <c r="G621" s="3"/>
      <c r="H621" s="3"/>
    </row>
    <row r="622" spans="1:8" ht="13.2">
      <c r="A622" s="3"/>
      <c r="B622" s="3"/>
      <c r="C622" s="3"/>
      <c r="D622" s="3"/>
      <c r="E622" s="3"/>
      <c r="F622" s="3"/>
      <c r="G622" s="3"/>
      <c r="H622" s="3"/>
    </row>
    <row r="623" spans="1:8" ht="13.2">
      <c r="A623" s="3"/>
      <c r="B623" s="3"/>
      <c r="C623" s="3"/>
      <c r="D623" s="3"/>
      <c r="E623" s="3"/>
      <c r="F623" s="3"/>
      <c r="G623" s="3"/>
      <c r="H623" s="3"/>
    </row>
    <row r="624" spans="1:8" ht="13.2">
      <c r="A624" s="3"/>
      <c r="B624" s="3"/>
      <c r="C624" s="3"/>
      <c r="D624" s="3"/>
      <c r="E624" s="3"/>
      <c r="F624" s="3"/>
      <c r="G624" s="3"/>
      <c r="H624" s="3"/>
    </row>
    <row r="625" spans="1:8" ht="13.2">
      <c r="A625" s="3"/>
      <c r="B625" s="3"/>
      <c r="C625" s="3"/>
      <c r="D625" s="3"/>
      <c r="E625" s="3"/>
      <c r="F625" s="3"/>
      <c r="G625" s="3"/>
      <c r="H625" s="3"/>
    </row>
    <row r="626" spans="1:8" ht="13.2">
      <c r="A626" s="3"/>
      <c r="B626" s="3"/>
      <c r="C626" s="3"/>
      <c r="D626" s="3"/>
      <c r="E626" s="3"/>
      <c r="F626" s="3"/>
      <c r="G626" s="3"/>
      <c r="H626" s="3"/>
    </row>
    <row r="627" spans="1:8" ht="13.2">
      <c r="A627" s="3"/>
      <c r="B627" s="3"/>
      <c r="C627" s="3"/>
      <c r="D627" s="3"/>
      <c r="E627" s="3"/>
      <c r="F627" s="3"/>
      <c r="G627" s="3"/>
      <c r="H627" s="3"/>
    </row>
    <row r="628" spans="1:8" ht="13.2">
      <c r="A628" s="3"/>
      <c r="B628" s="3"/>
      <c r="C628" s="3"/>
      <c r="D628" s="3"/>
      <c r="E628" s="3"/>
      <c r="F628" s="3"/>
      <c r="G628" s="3"/>
      <c r="H628" s="3"/>
    </row>
    <row r="629" spans="1:8" ht="13.2">
      <c r="A629" s="3"/>
      <c r="B629" s="3"/>
      <c r="C629" s="3"/>
      <c r="D629" s="3"/>
      <c r="E629" s="3"/>
      <c r="F629" s="3"/>
      <c r="G629" s="3"/>
      <c r="H629" s="3"/>
    </row>
    <row r="630" spans="1:8" ht="13.2">
      <c r="A630" s="3"/>
      <c r="B630" s="3"/>
      <c r="C630" s="3"/>
      <c r="D630" s="3"/>
      <c r="E630" s="3"/>
      <c r="F630" s="3"/>
      <c r="G630" s="3"/>
      <c r="H630" s="3"/>
    </row>
    <row r="631" spans="1:8" ht="13.2">
      <c r="A631" s="3"/>
      <c r="B631" s="3"/>
      <c r="C631" s="3"/>
      <c r="D631" s="3"/>
      <c r="E631" s="3"/>
      <c r="F631" s="3"/>
      <c r="G631" s="3"/>
      <c r="H631" s="3"/>
    </row>
    <row r="632" spans="1:8" ht="13.2">
      <c r="A632" s="3"/>
      <c r="B632" s="3"/>
      <c r="C632" s="3"/>
      <c r="D632" s="3"/>
      <c r="E632" s="3"/>
      <c r="F632" s="3"/>
      <c r="G632" s="3"/>
      <c r="H632" s="3"/>
    </row>
    <row r="633" spans="1:8" ht="13.2">
      <c r="A633" s="3"/>
      <c r="B633" s="3"/>
      <c r="C633" s="3"/>
      <c r="D633" s="3"/>
      <c r="E633" s="3"/>
      <c r="F633" s="3"/>
      <c r="G633" s="3"/>
      <c r="H633" s="3"/>
    </row>
    <row r="634" spans="1:8" ht="13.2">
      <c r="A634" s="3"/>
      <c r="B634" s="3"/>
      <c r="C634" s="3"/>
      <c r="D634" s="3"/>
      <c r="E634" s="3"/>
      <c r="F634" s="3"/>
      <c r="G634" s="3"/>
      <c r="H634" s="3"/>
    </row>
    <row r="635" spans="1:8" ht="13.2">
      <c r="A635" s="3"/>
      <c r="B635" s="3"/>
      <c r="C635" s="3"/>
      <c r="D635" s="3"/>
      <c r="E635" s="3"/>
      <c r="F635" s="3"/>
      <c r="G635" s="3"/>
      <c r="H635" s="3"/>
    </row>
    <row r="636" spans="1:8" ht="13.2">
      <c r="A636" s="3"/>
      <c r="B636" s="3"/>
      <c r="C636" s="3"/>
      <c r="D636" s="3"/>
      <c r="E636" s="3"/>
      <c r="F636" s="3"/>
      <c r="G636" s="3"/>
      <c r="H636" s="3"/>
    </row>
    <row r="637" spans="1:8" ht="13.2">
      <c r="A637" s="3"/>
      <c r="B637" s="3"/>
      <c r="C637" s="3"/>
      <c r="D637" s="3"/>
      <c r="E637" s="3"/>
      <c r="F637" s="3"/>
      <c r="G637" s="3"/>
      <c r="H637" s="3"/>
    </row>
    <row r="638" spans="1:8" ht="13.2">
      <c r="A638" s="3"/>
      <c r="B638" s="3"/>
      <c r="C638" s="3"/>
      <c r="D638" s="3"/>
      <c r="E638" s="3"/>
      <c r="F638" s="3"/>
      <c r="G638" s="3"/>
      <c r="H638" s="3"/>
    </row>
    <row r="639" spans="1:8" ht="13.2">
      <c r="A639" s="3"/>
      <c r="B639" s="3"/>
      <c r="C639" s="3"/>
      <c r="D639" s="3"/>
      <c r="E639" s="3"/>
      <c r="F639" s="3"/>
      <c r="G639" s="3"/>
      <c r="H639" s="3"/>
    </row>
    <row r="640" spans="1:8" ht="13.2">
      <c r="A640" s="3"/>
      <c r="B640" s="3"/>
      <c r="C640" s="3"/>
      <c r="D640" s="3"/>
      <c r="E640" s="3"/>
      <c r="F640" s="3"/>
      <c r="G640" s="3"/>
      <c r="H640" s="3"/>
    </row>
    <row r="641" spans="1:8" ht="13.2">
      <c r="A641" s="3"/>
      <c r="B641" s="3"/>
      <c r="C641" s="3"/>
      <c r="D641" s="3"/>
      <c r="E641" s="3"/>
      <c r="F641" s="3"/>
      <c r="G641" s="3"/>
      <c r="H641" s="3"/>
    </row>
    <row r="642" spans="1:8" ht="13.2">
      <c r="A642" s="3"/>
      <c r="B642" s="3"/>
      <c r="C642" s="3"/>
      <c r="D642" s="3"/>
      <c r="E642" s="3"/>
      <c r="F642" s="3"/>
      <c r="G642" s="3"/>
      <c r="H642" s="3"/>
    </row>
    <row r="643" spans="1:8" ht="13.2">
      <c r="A643" s="3"/>
      <c r="B643" s="3"/>
      <c r="C643" s="3"/>
      <c r="D643" s="3"/>
      <c r="E643" s="3"/>
      <c r="F643" s="3"/>
      <c r="G643" s="3"/>
      <c r="H643" s="3"/>
    </row>
    <row r="644" spans="1:8" ht="13.2">
      <c r="A644" s="3"/>
      <c r="B644" s="3"/>
      <c r="C644" s="3"/>
      <c r="D644" s="3"/>
      <c r="E644" s="3"/>
      <c r="F644" s="3"/>
      <c r="G644" s="3"/>
      <c r="H644" s="3"/>
    </row>
    <row r="645" spans="1:8" ht="13.2">
      <c r="A645" s="3"/>
      <c r="B645" s="3"/>
      <c r="C645" s="3"/>
      <c r="D645" s="3"/>
      <c r="E645" s="3"/>
      <c r="F645" s="3"/>
      <c r="G645" s="3"/>
      <c r="H645" s="3"/>
    </row>
    <row r="646" spans="1:8" ht="13.2">
      <c r="A646" s="3"/>
      <c r="B646" s="3"/>
      <c r="C646" s="3"/>
      <c r="D646" s="3"/>
      <c r="E646" s="3"/>
      <c r="F646" s="3"/>
      <c r="G646" s="3"/>
      <c r="H646" s="3"/>
    </row>
    <row r="647" spans="1:8" ht="13.2">
      <c r="A647" s="3"/>
      <c r="B647" s="3"/>
      <c r="C647" s="3"/>
      <c r="D647" s="3"/>
      <c r="E647" s="3"/>
      <c r="F647" s="3"/>
      <c r="G647" s="3"/>
      <c r="H647" s="3"/>
    </row>
    <row r="648" spans="1:8" ht="13.2">
      <c r="A648" s="3"/>
      <c r="B648" s="3"/>
      <c r="C648" s="3"/>
      <c r="D648" s="3"/>
      <c r="E648" s="3"/>
      <c r="F648" s="3"/>
      <c r="G648" s="3"/>
      <c r="H648" s="3"/>
    </row>
    <row r="649" spans="1:8" ht="13.2">
      <c r="A649" s="3"/>
      <c r="B649" s="3"/>
      <c r="C649" s="3"/>
      <c r="D649" s="3"/>
      <c r="E649" s="3"/>
      <c r="F649" s="3"/>
      <c r="G649" s="3"/>
      <c r="H649" s="3"/>
    </row>
    <row r="650" spans="1:8" ht="13.2">
      <c r="A650" s="3"/>
      <c r="B650" s="3"/>
      <c r="C650" s="3"/>
      <c r="D650" s="3"/>
      <c r="E650" s="3"/>
      <c r="F650" s="3"/>
      <c r="G650" s="3"/>
      <c r="H650" s="3"/>
    </row>
    <row r="651" spans="1:8" ht="13.2">
      <c r="A651" s="3"/>
      <c r="B651" s="3"/>
      <c r="C651" s="3"/>
      <c r="D651" s="3"/>
      <c r="E651" s="3"/>
      <c r="F651" s="3"/>
      <c r="G651" s="3"/>
      <c r="H651" s="3"/>
    </row>
    <row r="652" spans="1:8" ht="13.2">
      <c r="A652" s="3"/>
      <c r="B652" s="3"/>
      <c r="C652" s="3"/>
      <c r="D652" s="3"/>
      <c r="E652" s="3"/>
      <c r="F652" s="3"/>
      <c r="G652" s="3"/>
      <c r="H652" s="3"/>
    </row>
    <row r="653" spans="1:8" ht="13.2">
      <c r="A653" s="3"/>
      <c r="B653" s="3"/>
      <c r="C653" s="3"/>
      <c r="D653" s="3"/>
      <c r="E653" s="3"/>
      <c r="F653" s="3"/>
      <c r="G653" s="3"/>
      <c r="H653" s="3"/>
    </row>
    <row r="654" spans="1:8" ht="13.2">
      <c r="A654" s="3"/>
      <c r="B654" s="3"/>
      <c r="C654" s="3"/>
      <c r="D654" s="3"/>
      <c r="E654" s="3"/>
      <c r="F654" s="3"/>
      <c r="G654" s="3"/>
      <c r="H654" s="3"/>
    </row>
    <row r="655" spans="1:8" ht="13.2">
      <c r="A655" s="3"/>
      <c r="B655" s="3"/>
      <c r="C655" s="3"/>
      <c r="D655" s="3"/>
      <c r="E655" s="3"/>
      <c r="F655" s="3"/>
      <c r="G655" s="3"/>
      <c r="H655" s="3"/>
    </row>
    <row r="656" spans="1:8" ht="13.2">
      <c r="A656" s="3"/>
      <c r="B656" s="3"/>
      <c r="C656" s="3"/>
      <c r="D656" s="3"/>
      <c r="E656" s="3"/>
      <c r="F656" s="3"/>
      <c r="G656" s="3"/>
      <c r="H656" s="3"/>
    </row>
    <row r="657" spans="1:8" ht="13.2">
      <c r="A657" s="3"/>
      <c r="B657" s="3"/>
      <c r="C657" s="3"/>
      <c r="D657" s="3"/>
      <c r="E657" s="3"/>
      <c r="F657" s="3"/>
      <c r="G657" s="3"/>
      <c r="H657" s="3"/>
    </row>
    <row r="658" spans="1:8" ht="13.2">
      <c r="A658" s="3"/>
      <c r="B658" s="3"/>
      <c r="C658" s="3"/>
      <c r="D658" s="3"/>
      <c r="E658" s="3"/>
      <c r="F658" s="3"/>
      <c r="G658" s="3"/>
      <c r="H658" s="3"/>
    </row>
    <row r="659" spans="1:8" ht="13.2">
      <c r="A659" s="3"/>
      <c r="B659" s="3"/>
      <c r="C659" s="3"/>
      <c r="D659" s="3"/>
      <c r="E659" s="3"/>
      <c r="F659" s="3"/>
      <c r="G659" s="3"/>
      <c r="H659" s="3"/>
    </row>
    <row r="660" spans="1:8" ht="13.2">
      <c r="A660" s="3"/>
      <c r="B660" s="3"/>
      <c r="C660" s="3"/>
      <c r="D660" s="3"/>
      <c r="E660" s="3"/>
      <c r="F660" s="3"/>
      <c r="G660" s="3"/>
      <c r="H660" s="3"/>
    </row>
    <row r="661" spans="1:8" ht="13.2">
      <c r="A661" s="3"/>
      <c r="B661" s="3"/>
      <c r="C661" s="3"/>
      <c r="D661" s="3"/>
      <c r="E661" s="3"/>
      <c r="F661" s="3"/>
      <c r="G661" s="3"/>
      <c r="H661" s="3"/>
    </row>
    <row r="662" spans="1:8" ht="13.2">
      <c r="A662" s="3"/>
      <c r="B662" s="3"/>
      <c r="C662" s="3"/>
      <c r="D662" s="3"/>
      <c r="E662" s="3"/>
      <c r="F662" s="3"/>
      <c r="G662" s="3"/>
      <c r="H662" s="3"/>
    </row>
    <row r="663" spans="1:8" ht="13.2">
      <c r="A663" s="3"/>
      <c r="B663" s="3"/>
      <c r="C663" s="3"/>
      <c r="D663" s="3"/>
      <c r="E663" s="3"/>
      <c r="F663" s="3"/>
      <c r="G663" s="3"/>
      <c r="H663" s="3"/>
    </row>
    <row r="664" spans="1:8" ht="13.2">
      <c r="A664" s="3"/>
      <c r="B664" s="3"/>
      <c r="C664" s="3"/>
      <c r="D664" s="3"/>
      <c r="E664" s="3"/>
      <c r="F664" s="3"/>
      <c r="G664" s="3"/>
      <c r="H664" s="3"/>
    </row>
    <row r="665" spans="1:8" ht="13.2">
      <c r="A665" s="3"/>
      <c r="B665" s="3"/>
      <c r="C665" s="3"/>
      <c r="D665" s="3"/>
      <c r="E665" s="3"/>
      <c r="F665" s="3"/>
      <c r="G665" s="3"/>
      <c r="H665" s="3"/>
    </row>
    <row r="666" spans="1:8" ht="13.2">
      <c r="A666" s="3"/>
      <c r="B666" s="3"/>
      <c r="C666" s="3"/>
      <c r="D666" s="3"/>
      <c r="E666" s="3"/>
      <c r="F666" s="3"/>
      <c r="G666" s="3"/>
      <c r="H666" s="3"/>
    </row>
    <row r="667" spans="1:8" ht="13.2">
      <c r="A667" s="3"/>
      <c r="B667" s="3"/>
      <c r="C667" s="3"/>
      <c r="D667" s="3"/>
      <c r="E667" s="3"/>
      <c r="F667" s="3"/>
      <c r="G667" s="3"/>
      <c r="H667" s="3"/>
    </row>
    <row r="668" spans="1:8" ht="13.2">
      <c r="A668" s="3"/>
      <c r="B668" s="3"/>
      <c r="C668" s="3"/>
      <c r="D668" s="3"/>
      <c r="E668" s="3"/>
      <c r="F668" s="3"/>
      <c r="G668" s="3"/>
      <c r="H668" s="3"/>
    </row>
    <row r="669" spans="1:8" ht="13.2">
      <c r="A669" s="3"/>
      <c r="B669" s="3"/>
      <c r="C669" s="3"/>
      <c r="D669" s="3"/>
      <c r="E669" s="3"/>
      <c r="F669" s="3"/>
      <c r="G669" s="3"/>
      <c r="H669" s="3"/>
    </row>
    <row r="670" spans="1:8" ht="13.2">
      <c r="A670" s="3"/>
      <c r="B670" s="3"/>
      <c r="C670" s="3"/>
      <c r="D670" s="3"/>
      <c r="E670" s="3"/>
      <c r="F670" s="3"/>
      <c r="G670" s="3"/>
      <c r="H670" s="3"/>
    </row>
    <row r="671" spans="1:8" ht="13.2">
      <c r="A671" s="3"/>
      <c r="B671" s="3"/>
      <c r="C671" s="3"/>
      <c r="D671" s="3"/>
      <c r="E671" s="3"/>
      <c r="F671" s="3"/>
      <c r="G671" s="3"/>
      <c r="H671" s="3"/>
    </row>
    <row r="672" spans="1:8" ht="13.2">
      <c r="A672" s="3"/>
      <c r="B672" s="3"/>
      <c r="C672" s="3"/>
      <c r="D672" s="3"/>
      <c r="E672" s="3"/>
      <c r="F672" s="3"/>
      <c r="G672" s="3"/>
      <c r="H672" s="3"/>
    </row>
    <row r="673" spans="1:8" ht="13.2">
      <c r="A673" s="3"/>
      <c r="B673" s="3"/>
      <c r="C673" s="3"/>
      <c r="D673" s="3"/>
      <c r="E673" s="3"/>
      <c r="F673" s="3"/>
      <c r="G673" s="3"/>
      <c r="H673" s="3"/>
    </row>
    <row r="674" spans="1:8" ht="13.2">
      <c r="A674" s="3"/>
      <c r="B674" s="3"/>
      <c r="C674" s="3"/>
      <c r="D674" s="3"/>
      <c r="E674" s="3"/>
      <c r="F674" s="3"/>
      <c r="G674" s="3"/>
      <c r="H674" s="3"/>
    </row>
    <row r="675" spans="1:8" ht="13.2">
      <c r="A675" s="3"/>
      <c r="B675" s="3"/>
      <c r="C675" s="3"/>
      <c r="D675" s="3"/>
      <c r="E675" s="3"/>
      <c r="F675" s="3"/>
      <c r="G675" s="3"/>
      <c r="H675" s="3"/>
    </row>
    <row r="676" spans="1:8" ht="13.2">
      <c r="A676" s="3"/>
      <c r="B676" s="3"/>
      <c r="C676" s="3"/>
      <c r="D676" s="3"/>
      <c r="E676" s="3"/>
      <c r="F676" s="3"/>
      <c r="G676" s="3"/>
      <c r="H676" s="3"/>
    </row>
    <row r="677" spans="1:8" ht="13.2">
      <c r="A677" s="3"/>
      <c r="B677" s="3"/>
      <c r="C677" s="3"/>
      <c r="D677" s="3"/>
      <c r="E677" s="3"/>
      <c r="F677" s="3"/>
      <c r="G677" s="3"/>
      <c r="H677" s="3"/>
    </row>
    <row r="678" spans="1:8" ht="13.2">
      <c r="A678" s="3"/>
      <c r="B678" s="3"/>
      <c r="C678" s="3"/>
      <c r="D678" s="3"/>
      <c r="E678" s="3"/>
      <c r="F678" s="3"/>
      <c r="G678" s="3"/>
      <c r="H678" s="3"/>
    </row>
    <row r="679" spans="1:8" ht="13.2">
      <c r="A679" s="3"/>
      <c r="B679" s="3"/>
      <c r="C679" s="3"/>
      <c r="D679" s="3"/>
      <c r="E679" s="3"/>
      <c r="F679" s="3"/>
      <c r="G679" s="3"/>
      <c r="H679" s="3"/>
    </row>
    <row r="680" spans="1:8" ht="13.2">
      <c r="A680" s="3"/>
      <c r="B680" s="3"/>
      <c r="C680" s="3"/>
      <c r="D680" s="3"/>
      <c r="E680" s="3"/>
      <c r="F680" s="3"/>
      <c r="G680" s="3"/>
      <c r="H680" s="3"/>
    </row>
    <row r="681" spans="1:8" ht="13.2">
      <c r="A681" s="3"/>
      <c r="B681" s="3"/>
      <c r="C681" s="3"/>
      <c r="D681" s="3"/>
      <c r="E681" s="3"/>
      <c r="F681" s="3"/>
      <c r="G681" s="3"/>
      <c r="H681" s="3"/>
    </row>
    <row r="682" spans="1:8" ht="13.2">
      <c r="A682" s="3"/>
      <c r="B682" s="3"/>
      <c r="C682" s="3"/>
      <c r="D682" s="3"/>
      <c r="E682" s="3"/>
      <c r="F682" s="3"/>
      <c r="G682" s="3"/>
      <c r="H682" s="3"/>
    </row>
    <row r="683" spans="1:8" ht="13.2">
      <c r="A683" s="3"/>
      <c r="B683" s="3"/>
      <c r="C683" s="3"/>
      <c r="D683" s="3"/>
      <c r="E683" s="3"/>
      <c r="F683" s="3"/>
      <c r="G683" s="3"/>
      <c r="H683" s="3"/>
    </row>
    <row r="684" spans="1:8" ht="13.2">
      <c r="A684" s="3"/>
      <c r="B684" s="3"/>
      <c r="C684" s="3"/>
      <c r="D684" s="3"/>
      <c r="E684" s="3"/>
      <c r="F684" s="3"/>
      <c r="G684" s="3"/>
      <c r="H684" s="3"/>
    </row>
    <row r="685" spans="1:8" ht="13.2">
      <c r="A685" s="3"/>
      <c r="B685" s="3"/>
      <c r="C685" s="3"/>
      <c r="D685" s="3"/>
      <c r="E685" s="3"/>
      <c r="F685" s="3"/>
      <c r="G685" s="3"/>
      <c r="H685" s="3"/>
    </row>
    <row r="686" spans="1:8" ht="13.2">
      <c r="A686" s="3"/>
      <c r="B686" s="3"/>
      <c r="C686" s="3"/>
      <c r="D686" s="3"/>
      <c r="E686" s="3"/>
      <c r="F686" s="3"/>
      <c r="G686" s="3"/>
      <c r="H686" s="3"/>
    </row>
    <row r="687" spans="1:8" ht="13.2">
      <c r="A687" s="3"/>
      <c r="B687" s="3"/>
      <c r="C687" s="3"/>
      <c r="D687" s="3"/>
      <c r="E687" s="3"/>
      <c r="F687" s="3"/>
      <c r="G687" s="3"/>
      <c r="H687" s="3"/>
    </row>
    <row r="688" spans="1:8" ht="13.2">
      <c r="A688" s="3"/>
      <c r="B688" s="3"/>
      <c r="C688" s="3"/>
      <c r="D688" s="3"/>
      <c r="E688" s="3"/>
      <c r="F688" s="3"/>
      <c r="G688" s="3"/>
      <c r="H688" s="3"/>
    </row>
    <row r="689" spans="1:8" ht="13.2">
      <c r="A689" s="3"/>
      <c r="B689" s="3"/>
      <c r="C689" s="3"/>
      <c r="D689" s="3"/>
      <c r="E689" s="3"/>
      <c r="F689" s="3"/>
      <c r="G689" s="3"/>
      <c r="H689" s="3"/>
    </row>
    <row r="690" spans="1:8" ht="13.2">
      <c r="A690" s="3"/>
      <c r="B690" s="3"/>
      <c r="C690" s="3"/>
      <c r="D690" s="3"/>
      <c r="E690" s="3"/>
      <c r="F690" s="3"/>
      <c r="G690" s="3"/>
      <c r="H690" s="3"/>
    </row>
    <row r="691" spans="1:8" ht="13.2">
      <c r="A691" s="3"/>
      <c r="B691" s="3"/>
      <c r="C691" s="3"/>
      <c r="D691" s="3"/>
      <c r="E691" s="3"/>
      <c r="F691" s="3"/>
      <c r="G691" s="3"/>
      <c r="H691" s="3"/>
    </row>
    <row r="692" spans="1:8" ht="13.2">
      <c r="A692" s="3"/>
      <c r="B692" s="3"/>
      <c r="C692" s="3"/>
      <c r="D692" s="3"/>
      <c r="E692" s="3"/>
      <c r="F692" s="3"/>
      <c r="G692" s="3"/>
      <c r="H692" s="3"/>
    </row>
    <row r="693" spans="1:8" ht="13.2">
      <c r="A693" s="3"/>
      <c r="B693" s="3"/>
      <c r="C693" s="3"/>
      <c r="D693" s="3"/>
      <c r="E693" s="3"/>
      <c r="F693" s="3"/>
      <c r="G693" s="3"/>
      <c r="H693" s="3"/>
    </row>
    <row r="694" spans="1:8" ht="13.2">
      <c r="A694" s="3"/>
      <c r="B694" s="3"/>
      <c r="C694" s="3"/>
      <c r="D694" s="3"/>
      <c r="E694" s="3"/>
      <c r="F694" s="3"/>
      <c r="G694" s="3"/>
      <c r="H694" s="3"/>
    </row>
    <row r="695" spans="1:8" ht="13.2">
      <c r="A695" s="3"/>
      <c r="B695" s="3"/>
      <c r="C695" s="3"/>
      <c r="D695" s="3"/>
      <c r="E695" s="3"/>
      <c r="F695" s="3"/>
      <c r="G695" s="3"/>
      <c r="H695" s="3"/>
    </row>
    <row r="696" spans="1:8" ht="13.2">
      <c r="A696" s="3"/>
      <c r="B696" s="3"/>
      <c r="C696" s="3"/>
      <c r="D696" s="3"/>
      <c r="E696" s="3"/>
      <c r="F696" s="3"/>
      <c r="G696" s="3"/>
      <c r="H696" s="3"/>
    </row>
    <row r="697" spans="1:8" ht="13.2">
      <c r="A697" s="3"/>
      <c r="B697" s="3"/>
      <c r="C697" s="3"/>
      <c r="D697" s="3"/>
      <c r="E697" s="3"/>
      <c r="F697" s="3"/>
      <c r="G697" s="3"/>
      <c r="H697" s="3"/>
    </row>
    <row r="698" spans="1:8" ht="13.2">
      <c r="A698" s="3"/>
      <c r="B698" s="3"/>
      <c r="C698" s="3"/>
      <c r="D698" s="3"/>
      <c r="E698" s="3"/>
      <c r="F698" s="3"/>
      <c r="G698" s="3"/>
      <c r="H698" s="3"/>
    </row>
    <row r="699" spans="1:8" ht="13.2">
      <c r="A699" s="3"/>
      <c r="B699" s="3"/>
      <c r="C699" s="3"/>
      <c r="D699" s="3"/>
      <c r="E699" s="3"/>
      <c r="F699" s="3"/>
      <c r="G699" s="3"/>
      <c r="H699" s="3"/>
    </row>
    <row r="700" spans="1:8" ht="13.2">
      <c r="A700" s="3"/>
      <c r="B700" s="3"/>
      <c r="C700" s="3"/>
      <c r="D700" s="3"/>
      <c r="E700" s="3"/>
      <c r="F700" s="3"/>
      <c r="G700" s="3"/>
      <c r="H700" s="3"/>
    </row>
    <row r="701" spans="1:8" ht="13.2">
      <c r="A701" s="3"/>
      <c r="B701" s="3"/>
      <c r="C701" s="3"/>
      <c r="D701" s="3"/>
      <c r="E701" s="3"/>
      <c r="F701" s="3"/>
      <c r="G701" s="3"/>
      <c r="H701" s="3"/>
    </row>
    <row r="702" spans="1:8" ht="13.2">
      <c r="A702" s="3"/>
      <c r="B702" s="3"/>
      <c r="C702" s="3"/>
      <c r="D702" s="3"/>
      <c r="E702" s="3"/>
      <c r="F702" s="3"/>
      <c r="G702" s="3"/>
      <c r="H702" s="3"/>
    </row>
    <row r="703" spans="1:8" ht="13.2">
      <c r="A703" s="3"/>
      <c r="B703" s="3"/>
      <c r="C703" s="3"/>
      <c r="D703" s="3"/>
      <c r="E703" s="3"/>
      <c r="F703" s="3"/>
      <c r="G703" s="3"/>
      <c r="H703" s="3"/>
    </row>
    <row r="704" spans="1:8" ht="13.2">
      <c r="A704" s="3"/>
      <c r="B704" s="3"/>
      <c r="C704" s="3"/>
      <c r="D704" s="3"/>
      <c r="E704" s="3"/>
      <c r="F704" s="3"/>
      <c r="G704" s="3"/>
      <c r="H704" s="3"/>
    </row>
    <row r="705" spans="1:8" ht="13.2">
      <c r="A705" s="3"/>
      <c r="B705" s="3"/>
      <c r="C705" s="3"/>
      <c r="D705" s="3"/>
      <c r="E705" s="3"/>
      <c r="F705" s="3"/>
      <c r="G705" s="3"/>
      <c r="H705" s="3"/>
    </row>
    <row r="706" spans="1:8" ht="13.2">
      <c r="A706" s="3"/>
      <c r="B706" s="3"/>
      <c r="C706" s="3"/>
      <c r="D706" s="3"/>
      <c r="E706" s="3"/>
      <c r="F706" s="3"/>
      <c r="G706" s="3"/>
      <c r="H706" s="3"/>
    </row>
    <row r="707" spans="1:8" ht="13.2">
      <c r="A707" s="3"/>
      <c r="B707" s="3"/>
      <c r="C707" s="3"/>
      <c r="D707" s="3"/>
      <c r="E707" s="3"/>
      <c r="F707" s="3"/>
      <c r="G707" s="3"/>
      <c r="H707" s="3"/>
    </row>
    <row r="708" spans="1:8" ht="13.2">
      <c r="A708" s="3"/>
      <c r="B708" s="3"/>
      <c r="C708" s="3"/>
      <c r="D708" s="3"/>
      <c r="E708" s="3"/>
      <c r="F708" s="3"/>
      <c r="G708" s="3"/>
      <c r="H708" s="3"/>
    </row>
    <row r="709" spans="1:8" ht="13.2">
      <c r="A709" s="3"/>
      <c r="B709" s="3"/>
      <c r="C709" s="3"/>
      <c r="D709" s="3"/>
      <c r="E709" s="3"/>
      <c r="F709" s="3"/>
      <c r="G709" s="3"/>
      <c r="H709" s="3"/>
    </row>
    <row r="710" spans="1:8" ht="13.2">
      <c r="A710" s="3"/>
      <c r="B710" s="3"/>
      <c r="C710" s="3"/>
      <c r="D710" s="3"/>
      <c r="E710" s="3"/>
      <c r="F710" s="3"/>
      <c r="G710" s="3"/>
      <c r="H710" s="3"/>
    </row>
    <row r="711" spans="1:8" ht="13.2">
      <c r="A711" s="3"/>
      <c r="B711" s="3"/>
      <c r="C711" s="3"/>
      <c r="D711" s="3"/>
      <c r="E711" s="3"/>
      <c r="F711" s="3"/>
      <c r="G711" s="3"/>
      <c r="H711" s="3"/>
    </row>
    <row r="712" spans="1:8" ht="13.2">
      <c r="A712" s="3"/>
      <c r="B712" s="3"/>
      <c r="C712" s="3"/>
      <c r="D712" s="3"/>
      <c r="E712" s="3"/>
      <c r="F712" s="3"/>
      <c r="G712" s="3"/>
      <c r="H712" s="3"/>
    </row>
    <row r="713" spans="1:8" ht="13.2">
      <c r="A713" s="3"/>
      <c r="B713" s="3"/>
      <c r="C713" s="3"/>
      <c r="D713" s="3"/>
      <c r="E713" s="3"/>
      <c r="F713" s="3"/>
      <c r="G713" s="3"/>
      <c r="H713" s="3"/>
    </row>
    <row r="714" spans="1:8" ht="13.2">
      <c r="A714" s="3"/>
      <c r="B714" s="3"/>
      <c r="C714" s="3"/>
      <c r="D714" s="3"/>
      <c r="E714" s="3"/>
      <c r="F714" s="3"/>
      <c r="G714" s="3"/>
      <c r="H714" s="3"/>
    </row>
    <row r="715" spans="1:8" ht="13.2">
      <c r="A715" s="3"/>
      <c r="B715" s="3"/>
      <c r="C715" s="3"/>
      <c r="D715" s="3"/>
      <c r="E715" s="3"/>
      <c r="F715" s="3"/>
      <c r="G715" s="3"/>
      <c r="H715" s="3"/>
    </row>
    <row r="716" spans="1:8" ht="13.2">
      <c r="A716" s="3"/>
      <c r="B716" s="3"/>
      <c r="C716" s="3"/>
      <c r="D716" s="3"/>
      <c r="E716" s="3"/>
      <c r="F716" s="3"/>
      <c r="G716" s="3"/>
      <c r="H716" s="3"/>
    </row>
    <row r="717" spans="1:8" ht="13.2">
      <c r="A717" s="3"/>
      <c r="B717" s="3"/>
      <c r="C717" s="3"/>
      <c r="D717" s="3"/>
      <c r="E717" s="3"/>
      <c r="F717" s="3"/>
      <c r="G717" s="3"/>
      <c r="H717" s="3"/>
    </row>
    <row r="718" spans="1:8" ht="13.2">
      <c r="A718" s="3"/>
      <c r="B718" s="3"/>
      <c r="C718" s="3"/>
      <c r="D718" s="3"/>
      <c r="E718" s="3"/>
      <c r="F718" s="3"/>
      <c r="G718" s="3"/>
      <c r="H718" s="3"/>
    </row>
    <row r="719" spans="1:8" ht="13.2">
      <c r="A719" s="3"/>
      <c r="B719" s="3"/>
      <c r="C719" s="3"/>
      <c r="D719" s="3"/>
      <c r="E719" s="3"/>
      <c r="F719" s="3"/>
      <c r="G719" s="3"/>
      <c r="H719" s="3"/>
    </row>
    <row r="720" spans="1:8" ht="13.2">
      <c r="A720" s="3"/>
      <c r="B720" s="3"/>
      <c r="C720" s="3"/>
      <c r="D720" s="3"/>
      <c r="E720" s="3"/>
      <c r="F720" s="3"/>
      <c r="G720" s="3"/>
      <c r="H720" s="3"/>
    </row>
    <row r="721" spans="1:8" ht="13.2">
      <c r="A721" s="3"/>
      <c r="B721" s="3"/>
      <c r="C721" s="3"/>
      <c r="D721" s="3"/>
      <c r="E721" s="3"/>
      <c r="F721" s="3"/>
      <c r="G721" s="3"/>
      <c r="H721" s="3"/>
    </row>
    <row r="722" spans="1:8" ht="13.2">
      <c r="A722" s="3"/>
      <c r="B722" s="3"/>
      <c r="C722" s="3"/>
      <c r="D722" s="3"/>
      <c r="E722" s="3"/>
      <c r="F722" s="3"/>
      <c r="G722" s="3"/>
      <c r="H722" s="3"/>
    </row>
    <row r="723" spans="1:8" ht="13.2">
      <c r="A723" s="3"/>
      <c r="B723" s="3"/>
      <c r="C723" s="3"/>
      <c r="D723" s="3"/>
      <c r="E723" s="3"/>
      <c r="F723" s="3"/>
      <c r="G723" s="3"/>
      <c r="H723" s="3"/>
    </row>
    <row r="724" spans="1:8" ht="13.2">
      <c r="A724" s="3"/>
      <c r="B724" s="3"/>
      <c r="C724" s="3"/>
      <c r="D724" s="3"/>
      <c r="E724" s="3"/>
      <c r="F724" s="3"/>
      <c r="G724" s="3"/>
      <c r="H724" s="3"/>
    </row>
    <row r="725" spans="1:8" ht="13.2">
      <c r="A725" s="3"/>
      <c r="B725" s="3"/>
      <c r="C725" s="3"/>
      <c r="D725" s="3"/>
      <c r="E725" s="3"/>
      <c r="F725" s="3"/>
      <c r="G725" s="3"/>
      <c r="H725" s="3"/>
    </row>
    <row r="726" spans="1:8" ht="13.2">
      <c r="A726" s="3"/>
      <c r="B726" s="3"/>
      <c r="C726" s="3"/>
      <c r="D726" s="3"/>
      <c r="E726" s="3"/>
      <c r="F726" s="3"/>
      <c r="G726" s="3"/>
      <c r="H726" s="3"/>
    </row>
    <row r="727" spans="1:8" ht="13.2">
      <c r="A727" s="3"/>
      <c r="B727" s="3"/>
      <c r="C727" s="3"/>
      <c r="D727" s="3"/>
      <c r="E727" s="3"/>
      <c r="F727" s="3"/>
      <c r="G727" s="3"/>
      <c r="H727" s="3"/>
    </row>
    <row r="728" spans="1:8" ht="13.2">
      <c r="A728" s="3"/>
      <c r="B728" s="3"/>
      <c r="C728" s="3"/>
      <c r="D728" s="3"/>
      <c r="E728" s="3"/>
      <c r="F728" s="3"/>
      <c r="G728" s="3"/>
      <c r="H728" s="3"/>
    </row>
    <row r="729" spans="1:8" ht="13.2">
      <c r="A729" s="3"/>
      <c r="B729" s="3"/>
      <c r="C729" s="3"/>
      <c r="D729" s="3"/>
      <c r="E729" s="3"/>
      <c r="F729" s="3"/>
      <c r="G729" s="3"/>
      <c r="H729" s="3"/>
    </row>
    <row r="730" spans="1:8" ht="13.2">
      <c r="A730" s="3"/>
      <c r="B730" s="3"/>
      <c r="C730" s="3"/>
      <c r="D730" s="3"/>
      <c r="E730" s="3"/>
      <c r="F730" s="3"/>
      <c r="G730" s="3"/>
      <c r="H730" s="3"/>
    </row>
    <row r="731" spans="1:8" ht="13.2">
      <c r="A731" s="3"/>
      <c r="B731" s="3"/>
      <c r="C731" s="3"/>
      <c r="D731" s="3"/>
      <c r="E731" s="3"/>
      <c r="F731" s="3"/>
      <c r="G731" s="3"/>
      <c r="H731" s="3"/>
    </row>
    <row r="732" spans="1:8" ht="13.2">
      <c r="A732" s="3"/>
      <c r="B732" s="3"/>
      <c r="C732" s="3"/>
      <c r="D732" s="3"/>
      <c r="E732" s="3"/>
      <c r="F732" s="3"/>
      <c r="G732" s="3"/>
      <c r="H732" s="3"/>
    </row>
    <row r="733" spans="1:8" ht="13.2">
      <c r="A733" s="3"/>
      <c r="B733" s="3"/>
      <c r="C733" s="3"/>
      <c r="D733" s="3"/>
      <c r="E733" s="3"/>
      <c r="F733" s="3"/>
      <c r="G733" s="3"/>
      <c r="H733" s="3"/>
    </row>
    <row r="734" spans="1:8" ht="13.2">
      <c r="A734" s="3"/>
      <c r="B734" s="3"/>
      <c r="C734" s="3"/>
      <c r="D734" s="3"/>
      <c r="E734" s="3"/>
      <c r="F734" s="3"/>
      <c r="G734" s="3"/>
      <c r="H734" s="3"/>
    </row>
    <row r="735" spans="1:8" ht="13.2">
      <c r="A735" s="3"/>
      <c r="B735" s="3"/>
      <c r="C735" s="3"/>
      <c r="D735" s="3"/>
      <c r="E735" s="3"/>
      <c r="F735" s="3"/>
      <c r="G735" s="3"/>
      <c r="H735" s="3"/>
    </row>
    <row r="736" spans="1:8" ht="13.2">
      <c r="A736" s="3"/>
      <c r="B736" s="3"/>
      <c r="C736" s="3"/>
      <c r="D736" s="3"/>
      <c r="E736" s="3"/>
      <c r="F736" s="3"/>
      <c r="G736" s="3"/>
      <c r="H736" s="3"/>
    </row>
    <row r="737" spans="1:8" ht="13.2">
      <c r="A737" s="3"/>
      <c r="B737" s="3"/>
      <c r="C737" s="3"/>
      <c r="D737" s="3"/>
      <c r="E737" s="3"/>
      <c r="F737" s="3"/>
      <c r="G737" s="3"/>
      <c r="H737" s="3"/>
    </row>
    <row r="738" spans="1:8" ht="13.2">
      <c r="A738" s="3"/>
      <c r="B738" s="3"/>
      <c r="C738" s="3"/>
      <c r="D738" s="3"/>
      <c r="E738" s="3"/>
      <c r="F738" s="3"/>
      <c r="G738" s="3"/>
      <c r="H738" s="3"/>
    </row>
    <row r="739" spans="1:8" ht="13.2">
      <c r="A739" s="3"/>
      <c r="B739" s="3"/>
      <c r="C739" s="3"/>
      <c r="D739" s="3"/>
      <c r="E739" s="3"/>
      <c r="F739" s="3"/>
      <c r="G739" s="3"/>
      <c r="H739" s="3"/>
    </row>
    <row r="740" spans="1:8" ht="13.2">
      <c r="A740" s="3"/>
      <c r="B740" s="3"/>
      <c r="C740" s="3"/>
      <c r="D740" s="3"/>
      <c r="E740" s="3"/>
      <c r="F740" s="3"/>
      <c r="G740" s="3"/>
      <c r="H740" s="3"/>
    </row>
    <row r="741" spans="1:8" ht="13.2">
      <c r="A741" s="3"/>
      <c r="B741" s="3"/>
      <c r="C741" s="3"/>
      <c r="D741" s="3"/>
      <c r="E741" s="3"/>
      <c r="F741" s="3"/>
      <c r="G741" s="3"/>
      <c r="H741" s="3"/>
    </row>
    <row r="742" spans="1:8" ht="13.2">
      <c r="A742" s="3"/>
      <c r="B742" s="3"/>
      <c r="C742" s="3"/>
      <c r="D742" s="3"/>
      <c r="E742" s="3"/>
      <c r="F742" s="3"/>
      <c r="G742" s="3"/>
      <c r="H742" s="3"/>
    </row>
    <row r="743" spans="1:8" ht="13.2">
      <c r="A743" s="3"/>
      <c r="B743" s="3"/>
      <c r="C743" s="3"/>
      <c r="D743" s="3"/>
      <c r="E743" s="3"/>
      <c r="F743" s="3"/>
      <c r="G743" s="3"/>
      <c r="H743" s="3"/>
    </row>
    <row r="744" spans="1:8" ht="13.2">
      <c r="A744" s="3"/>
      <c r="B744" s="3"/>
      <c r="C744" s="3"/>
      <c r="D744" s="3"/>
      <c r="E744" s="3"/>
      <c r="F744" s="3"/>
      <c r="G744" s="3"/>
      <c r="H744" s="3"/>
    </row>
    <row r="745" spans="1:8" ht="13.2">
      <c r="A745" s="3"/>
      <c r="B745" s="3"/>
      <c r="C745" s="3"/>
      <c r="D745" s="3"/>
      <c r="E745" s="3"/>
      <c r="F745" s="3"/>
      <c r="G745" s="3"/>
      <c r="H745" s="3"/>
    </row>
    <row r="746" spans="1:8" ht="13.2">
      <c r="A746" s="3"/>
      <c r="B746" s="3"/>
      <c r="C746" s="3"/>
      <c r="D746" s="3"/>
      <c r="E746" s="3"/>
      <c r="F746" s="3"/>
      <c r="G746" s="3"/>
      <c r="H746" s="3"/>
    </row>
    <row r="747" spans="1:8" ht="13.2">
      <c r="A747" s="3"/>
      <c r="B747" s="3"/>
      <c r="C747" s="3"/>
      <c r="D747" s="3"/>
      <c r="E747" s="3"/>
      <c r="F747" s="3"/>
      <c r="G747" s="3"/>
      <c r="H747" s="3"/>
    </row>
    <row r="748" spans="1:8" ht="13.2">
      <c r="A748" s="3"/>
      <c r="B748" s="3"/>
      <c r="C748" s="3"/>
      <c r="D748" s="3"/>
      <c r="E748" s="3"/>
      <c r="F748" s="3"/>
      <c r="G748" s="3"/>
      <c r="H748" s="3"/>
    </row>
    <row r="749" spans="1:8" ht="13.2">
      <c r="A749" s="3"/>
      <c r="B749" s="3"/>
      <c r="C749" s="3"/>
      <c r="D749" s="3"/>
      <c r="E749" s="3"/>
      <c r="F749" s="3"/>
      <c r="G749" s="3"/>
      <c r="H749" s="3"/>
    </row>
    <row r="750" spans="1:8" ht="13.2">
      <c r="A750" s="3"/>
      <c r="B750" s="3"/>
      <c r="C750" s="3"/>
      <c r="D750" s="3"/>
      <c r="E750" s="3"/>
      <c r="F750" s="3"/>
      <c r="G750" s="3"/>
      <c r="H750" s="3"/>
    </row>
    <row r="751" spans="1:8" ht="13.2">
      <c r="A751" s="3"/>
      <c r="B751" s="3"/>
      <c r="C751" s="3"/>
      <c r="D751" s="3"/>
      <c r="E751" s="3"/>
      <c r="F751" s="3"/>
      <c r="G751" s="3"/>
      <c r="H751" s="3"/>
    </row>
    <row r="752" spans="1:8" ht="13.2">
      <c r="A752" s="3"/>
      <c r="B752" s="3"/>
      <c r="C752" s="3"/>
      <c r="D752" s="3"/>
      <c r="E752" s="3"/>
      <c r="F752" s="3"/>
      <c r="G752" s="3"/>
      <c r="H752" s="3"/>
    </row>
    <row r="753" spans="1:8" ht="13.2">
      <c r="A753" s="3"/>
      <c r="B753" s="3"/>
      <c r="C753" s="3"/>
      <c r="D753" s="3"/>
      <c r="E753" s="3"/>
      <c r="F753" s="3"/>
      <c r="G753" s="3"/>
      <c r="H753" s="3"/>
    </row>
    <row r="754" spans="1:8" ht="13.2">
      <c r="A754" s="3"/>
      <c r="B754" s="3"/>
      <c r="C754" s="3"/>
      <c r="D754" s="3"/>
      <c r="E754" s="3"/>
      <c r="F754" s="3"/>
      <c r="G754" s="3"/>
      <c r="H754" s="3"/>
    </row>
    <row r="755" spans="1:8" ht="13.2">
      <c r="A755" s="3"/>
      <c r="B755" s="3"/>
      <c r="C755" s="3"/>
      <c r="D755" s="3"/>
      <c r="E755" s="3"/>
      <c r="F755" s="3"/>
      <c r="G755" s="3"/>
      <c r="H755" s="3"/>
    </row>
    <row r="756" spans="1:8" ht="13.2">
      <c r="A756" s="3"/>
      <c r="B756" s="3"/>
      <c r="C756" s="3"/>
      <c r="D756" s="3"/>
      <c r="E756" s="3"/>
      <c r="F756" s="3"/>
      <c r="G756" s="3"/>
      <c r="H756" s="3"/>
    </row>
    <row r="757" spans="1:8" ht="13.2">
      <c r="A757" s="3"/>
      <c r="B757" s="3"/>
      <c r="C757" s="3"/>
      <c r="D757" s="3"/>
      <c r="E757" s="3"/>
      <c r="F757" s="3"/>
      <c r="G757" s="3"/>
      <c r="H757" s="3"/>
    </row>
    <row r="758" spans="1:8" ht="13.2">
      <c r="A758" s="3"/>
      <c r="B758" s="3"/>
      <c r="C758" s="3"/>
      <c r="D758" s="3"/>
      <c r="E758" s="3"/>
      <c r="F758" s="3"/>
      <c r="G758" s="3"/>
      <c r="H758" s="3"/>
    </row>
    <row r="759" spans="1:8" ht="13.2">
      <c r="A759" s="3"/>
      <c r="B759" s="3"/>
      <c r="C759" s="3"/>
      <c r="D759" s="3"/>
      <c r="E759" s="3"/>
      <c r="F759" s="3"/>
      <c r="G759" s="3"/>
      <c r="H759" s="3"/>
    </row>
    <row r="760" spans="1:8" ht="13.2">
      <c r="A760" s="3"/>
      <c r="B760" s="3"/>
      <c r="C760" s="3"/>
      <c r="D760" s="3"/>
      <c r="E760" s="3"/>
      <c r="F760" s="3"/>
      <c r="G760" s="3"/>
      <c r="H760" s="3"/>
    </row>
    <row r="761" spans="1:8" ht="13.2">
      <c r="A761" s="3"/>
      <c r="B761" s="3"/>
      <c r="C761" s="3"/>
      <c r="D761" s="3"/>
      <c r="E761" s="3"/>
      <c r="F761" s="3"/>
      <c r="G761" s="3"/>
      <c r="H761" s="3"/>
    </row>
    <row r="762" spans="1:8" ht="13.2">
      <c r="A762" s="3"/>
      <c r="B762" s="3"/>
      <c r="C762" s="3"/>
      <c r="D762" s="3"/>
      <c r="E762" s="3"/>
      <c r="F762" s="3"/>
      <c r="G762" s="3"/>
      <c r="H762" s="3"/>
    </row>
    <row r="763" spans="1:8" ht="13.2">
      <c r="A763" s="3"/>
      <c r="B763" s="3"/>
      <c r="C763" s="3"/>
      <c r="D763" s="3"/>
      <c r="E763" s="3"/>
      <c r="F763" s="3"/>
      <c r="G763" s="3"/>
      <c r="H763" s="3"/>
    </row>
    <row r="764" spans="1:8" ht="13.2">
      <c r="A764" s="3"/>
      <c r="B764" s="3"/>
      <c r="C764" s="3"/>
      <c r="D764" s="3"/>
      <c r="E764" s="3"/>
      <c r="F764" s="3"/>
      <c r="G764" s="3"/>
      <c r="H764" s="3"/>
    </row>
    <row r="765" spans="1:8" ht="13.2">
      <c r="A765" s="3"/>
      <c r="B765" s="3"/>
      <c r="C765" s="3"/>
      <c r="D765" s="3"/>
      <c r="E765" s="3"/>
      <c r="F765" s="3"/>
      <c r="G765" s="3"/>
      <c r="H765" s="3"/>
    </row>
    <row r="766" spans="1:8" ht="13.2">
      <c r="A766" s="3"/>
      <c r="B766" s="3"/>
      <c r="C766" s="3"/>
      <c r="D766" s="3"/>
      <c r="E766" s="3"/>
      <c r="F766" s="3"/>
      <c r="G766" s="3"/>
      <c r="H766" s="3"/>
    </row>
    <row r="767" spans="1:8" ht="13.2">
      <c r="A767" s="3"/>
      <c r="B767" s="3"/>
      <c r="C767" s="3"/>
      <c r="D767" s="3"/>
      <c r="E767" s="3"/>
      <c r="F767" s="3"/>
      <c r="G767" s="3"/>
      <c r="H767" s="3"/>
    </row>
    <row r="768" spans="1:8" ht="13.2">
      <c r="A768" s="3"/>
      <c r="B768" s="3"/>
      <c r="C768" s="3"/>
      <c r="D768" s="3"/>
      <c r="E768" s="3"/>
      <c r="F768" s="3"/>
      <c r="G768" s="3"/>
      <c r="H768" s="3"/>
    </row>
    <row r="769" spans="1:8" ht="13.2">
      <c r="A769" s="3"/>
      <c r="B769" s="3"/>
      <c r="C769" s="3"/>
      <c r="D769" s="3"/>
      <c r="E769" s="3"/>
      <c r="F769" s="3"/>
      <c r="G769" s="3"/>
      <c r="H769" s="3"/>
    </row>
    <row r="770" spans="1:8" ht="13.2">
      <c r="A770" s="3"/>
      <c r="B770" s="3"/>
      <c r="C770" s="3"/>
      <c r="D770" s="3"/>
      <c r="E770" s="3"/>
      <c r="F770" s="3"/>
      <c r="G770" s="3"/>
      <c r="H770" s="3"/>
    </row>
    <row r="771" spans="1:8" ht="13.2">
      <c r="A771" s="3"/>
      <c r="B771" s="3"/>
      <c r="C771" s="3"/>
      <c r="D771" s="3"/>
      <c r="E771" s="3"/>
      <c r="F771" s="3"/>
      <c r="G771" s="3"/>
      <c r="H771" s="3"/>
    </row>
    <row r="772" spans="1:8" ht="13.2">
      <c r="A772" s="3"/>
      <c r="B772" s="3"/>
      <c r="C772" s="3"/>
      <c r="D772" s="3"/>
      <c r="E772" s="3"/>
      <c r="F772" s="3"/>
      <c r="G772" s="3"/>
      <c r="H772" s="3"/>
    </row>
    <row r="773" spans="1:8" ht="13.2">
      <c r="A773" s="3"/>
      <c r="B773" s="3"/>
      <c r="C773" s="3"/>
      <c r="D773" s="3"/>
      <c r="E773" s="3"/>
      <c r="F773" s="3"/>
      <c r="G773" s="3"/>
      <c r="H773" s="3"/>
    </row>
    <row r="774" spans="1:8" ht="13.2">
      <c r="A774" s="3"/>
      <c r="B774" s="3"/>
      <c r="C774" s="3"/>
      <c r="D774" s="3"/>
      <c r="E774" s="3"/>
      <c r="F774" s="3"/>
      <c r="G774" s="3"/>
      <c r="H774" s="3"/>
    </row>
    <row r="775" spans="1:8" ht="13.2">
      <c r="A775" s="3"/>
      <c r="B775" s="3"/>
      <c r="C775" s="3"/>
      <c r="D775" s="3"/>
      <c r="E775" s="3"/>
      <c r="F775" s="3"/>
      <c r="G775" s="3"/>
      <c r="H775" s="3"/>
    </row>
    <row r="776" spans="1:8" ht="13.2">
      <c r="A776" s="3"/>
      <c r="B776" s="3"/>
      <c r="C776" s="3"/>
      <c r="D776" s="3"/>
      <c r="E776" s="3"/>
      <c r="F776" s="3"/>
      <c r="G776" s="3"/>
      <c r="H776" s="3"/>
    </row>
    <row r="777" spans="1:8" ht="13.2">
      <c r="A777" s="3"/>
      <c r="B777" s="3"/>
      <c r="C777" s="3"/>
      <c r="D777" s="3"/>
      <c r="E777" s="3"/>
      <c r="F777" s="3"/>
      <c r="G777" s="3"/>
      <c r="H777" s="3"/>
    </row>
    <row r="778" spans="1:8" ht="13.2">
      <c r="A778" s="3"/>
      <c r="B778" s="3"/>
      <c r="C778" s="3"/>
      <c r="D778" s="3"/>
      <c r="E778" s="3"/>
      <c r="F778" s="3"/>
      <c r="G778" s="3"/>
      <c r="H778" s="3"/>
    </row>
    <row r="779" spans="1:8" ht="13.2">
      <c r="A779" s="3"/>
      <c r="B779" s="3"/>
      <c r="C779" s="3"/>
      <c r="D779" s="3"/>
      <c r="E779" s="3"/>
      <c r="F779" s="3"/>
      <c r="G779" s="3"/>
      <c r="H779" s="3"/>
    </row>
    <row r="780" spans="1:8" ht="13.2">
      <c r="A780" s="3"/>
      <c r="B780" s="3"/>
      <c r="C780" s="3"/>
      <c r="D780" s="3"/>
      <c r="E780" s="3"/>
      <c r="F780" s="3"/>
      <c r="G780" s="3"/>
      <c r="H780" s="3"/>
    </row>
    <row r="781" spans="1:8" ht="13.2">
      <c r="A781" s="3"/>
      <c r="B781" s="3"/>
      <c r="C781" s="3"/>
      <c r="D781" s="3"/>
      <c r="E781" s="3"/>
      <c r="F781" s="3"/>
      <c r="G781" s="3"/>
      <c r="H781" s="3"/>
    </row>
    <row r="782" spans="1:8" ht="13.2">
      <c r="A782" s="3"/>
      <c r="B782" s="3"/>
      <c r="C782" s="3"/>
      <c r="D782" s="3"/>
      <c r="E782" s="3"/>
      <c r="F782" s="3"/>
      <c r="G782" s="3"/>
      <c r="H782" s="3"/>
    </row>
    <row r="783" spans="1:8" ht="13.2">
      <c r="A783" s="3"/>
      <c r="B783" s="3"/>
      <c r="C783" s="3"/>
      <c r="D783" s="3"/>
      <c r="E783" s="3"/>
      <c r="F783" s="3"/>
      <c r="G783" s="3"/>
      <c r="H783" s="3"/>
    </row>
    <row r="784" spans="1:8" ht="13.2">
      <c r="A784" s="3"/>
      <c r="B784" s="3"/>
      <c r="C784" s="3"/>
      <c r="D784" s="3"/>
      <c r="E784" s="3"/>
      <c r="F784" s="3"/>
      <c r="G784" s="3"/>
      <c r="H784" s="3"/>
    </row>
    <row r="785" spans="1:8" ht="13.2">
      <c r="A785" s="3"/>
      <c r="B785" s="3"/>
      <c r="C785" s="3"/>
      <c r="D785" s="3"/>
      <c r="E785" s="3"/>
      <c r="F785" s="3"/>
      <c r="G785" s="3"/>
      <c r="H785" s="3"/>
    </row>
    <row r="786" spans="1:8" ht="13.2">
      <c r="A786" s="3"/>
      <c r="B786" s="3"/>
      <c r="C786" s="3"/>
      <c r="D786" s="3"/>
      <c r="E786" s="3"/>
      <c r="F786" s="3"/>
      <c r="G786" s="3"/>
      <c r="H786" s="3"/>
    </row>
    <row r="787" spans="1:8" ht="13.2">
      <c r="A787" s="3"/>
      <c r="B787" s="3"/>
      <c r="C787" s="3"/>
      <c r="D787" s="3"/>
      <c r="E787" s="3"/>
      <c r="F787" s="3"/>
      <c r="G787" s="3"/>
      <c r="H787" s="3"/>
    </row>
    <row r="788" spans="1:8" ht="13.2">
      <c r="A788" s="3"/>
      <c r="B788" s="3"/>
      <c r="C788" s="3"/>
      <c r="D788" s="3"/>
      <c r="E788" s="3"/>
      <c r="F788" s="3"/>
      <c r="G788" s="3"/>
      <c r="H788" s="3"/>
    </row>
    <row r="789" spans="1:8" ht="13.2">
      <c r="A789" s="3"/>
      <c r="B789" s="3"/>
      <c r="C789" s="3"/>
      <c r="D789" s="3"/>
      <c r="E789" s="3"/>
      <c r="F789" s="3"/>
      <c r="G789" s="3"/>
      <c r="H789" s="3"/>
    </row>
    <row r="790" spans="1:8" ht="13.2">
      <c r="A790" s="3"/>
      <c r="B790" s="3"/>
      <c r="C790" s="3"/>
      <c r="D790" s="3"/>
      <c r="E790" s="3"/>
      <c r="F790" s="3"/>
      <c r="G790" s="3"/>
      <c r="H790" s="3"/>
    </row>
    <row r="791" spans="1:8" ht="13.2">
      <c r="A791" s="3"/>
      <c r="B791" s="3"/>
      <c r="C791" s="3"/>
      <c r="D791" s="3"/>
      <c r="E791" s="3"/>
      <c r="F791" s="3"/>
      <c r="G791" s="3"/>
      <c r="H791" s="3"/>
    </row>
    <row r="792" spans="1:8" ht="13.2">
      <c r="A792" s="3"/>
      <c r="B792" s="3"/>
      <c r="C792" s="3"/>
      <c r="D792" s="3"/>
      <c r="E792" s="3"/>
      <c r="F792" s="3"/>
      <c r="G792" s="3"/>
      <c r="H792" s="3"/>
    </row>
    <row r="793" spans="1:8" ht="13.2">
      <c r="A793" s="3"/>
      <c r="B793" s="3"/>
      <c r="C793" s="3"/>
      <c r="D793" s="3"/>
      <c r="E793" s="3"/>
      <c r="F793" s="3"/>
      <c r="G793" s="3"/>
      <c r="H793" s="3"/>
    </row>
    <row r="794" spans="1:8" ht="13.2">
      <c r="A794" s="3"/>
      <c r="B794" s="3"/>
      <c r="C794" s="3"/>
      <c r="D794" s="3"/>
      <c r="E794" s="3"/>
      <c r="F794" s="3"/>
      <c r="G794" s="3"/>
      <c r="H794" s="3"/>
    </row>
    <row r="795" spans="1:8" ht="13.2">
      <c r="A795" s="3"/>
      <c r="B795" s="3"/>
      <c r="C795" s="3"/>
      <c r="D795" s="3"/>
      <c r="E795" s="3"/>
      <c r="F795" s="3"/>
      <c r="G795" s="3"/>
      <c r="H795" s="3"/>
    </row>
    <row r="796" spans="1:8" ht="13.2">
      <c r="A796" s="3"/>
      <c r="B796" s="3"/>
      <c r="C796" s="3"/>
      <c r="D796" s="3"/>
      <c r="E796" s="3"/>
      <c r="F796" s="3"/>
      <c r="G796" s="3"/>
      <c r="H796" s="3"/>
    </row>
    <row r="797" spans="1:8" ht="13.2">
      <c r="A797" s="3"/>
      <c r="B797" s="3"/>
      <c r="C797" s="3"/>
      <c r="D797" s="3"/>
      <c r="E797" s="3"/>
      <c r="F797" s="3"/>
      <c r="G797" s="3"/>
      <c r="H797" s="3"/>
    </row>
    <row r="798" spans="1:8" ht="13.2">
      <c r="A798" s="3"/>
      <c r="B798" s="3"/>
      <c r="C798" s="3"/>
      <c r="D798" s="3"/>
      <c r="E798" s="3"/>
      <c r="F798" s="3"/>
      <c r="G798" s="3"/>
      <c r="H798" s="3"/>
    </row>
    <row r="799" spans="1:8" ht="13.2">
      <c r="A799" s="3"/>
      <c r="B799" s="3"/>
      <c r="C799" s="3"/>
      <c r="D799" s="3"/>
      <c r="E799" s="3"/>
      <c r="F799" s="3"/>
      <c r="G799" s="3"/>
      <c r="H799" s="3"/>
    </row>
    <row r="800" spans="1:8" ht="13.2">
      <c r="A800" s="3"/>
      <c r="B800" s="3"/>
      <c r="C800" s="3"/>
      <c r="D800" s="3"/>
      <c r="E800" s="3"/>
      <c r="F800" s="3"/>
      <c r="G800" s="3"/>
      <c r="H800" s="3"/>
    </row>
    <row r="801" spans="1:8" ht="13.2">
      <c r="A801" s="3"/>
      <c r="B801" s="3"/>
      <c r="C801" s="3"/>
      <c r="D801" s="3"/>
      <c r="E801" s="3"/>
      <c r="F801" s="3"/>
      <c r="G801" s="3"/>
      <c r="H801" s="3"/>
    </row>
    <row r="802" spans="1:8" ht="13.2">
      <c r="A802" s="3"/>
      <c r="B802" s="3"/>
      <c r="C802" s="3"/>
      <c r="D802" s="3"/>
      <c r="E802" s="3"/>
      <c r="F802" s="3"/>
      <c r="G802" s="3"/>
      <c r="H802" s="3"/>
    </row>
    <row r="803" spans="1:8" ht="13.2">
      <c r="A803" s="3"/>
      <c r="B803" s="3"/>
      <c r="C803" s="3"/>
      <c r="D803" s="3"/>
      <c r="E803" s="3"/>
      <c r="F803" s="3"/>
      <c r="G803" s="3"/>
      <c r="H803" s="3"/>
    </row>
    <row r="804" spans="1:8" ht="13.2">
      <c r="A804" s="3"/>
      <c r="B804" s="3"/>
      <c r="C804" s="3"/>
      <c r="D804" s="3"/>
      <c r="E804" s="3"/>
      <c r="F804" s="3"/>
      <c r="G804" s="3"/>
      <c r="H804" s="3"/>
    </row>
    <row r="805" spans="1:8" ht="13.2">
      <c r="A805" s="3"/>
      <c r="B805" s="3"/>
      <c r="C805" s="3"/>
      <c r="D805" s="3"/>
      <c r="E805" s="3"/>
      <c r="F805" s="3"/>
      <c r="G805" s="3"/>
      <c r="H805" s="3"/>
    </row>
    <row r="806" spans="1:8" ht="13.2">
      <c r="A806" s="3"/>
      <c r="B806" s="3"/>
      <c r="C806" s="3"/>
      <c r="D806" s="3"/>
      <c r="E806" s="3"/>
      <c r="F806" s="3"/>
      <c r="G806" s="3"/>
      <c r="H806" s="3"/>
    </row>
    <row r="807" spans="1:8" ht="13.2">
      <c r="A807" s="3"/>
      <c r="B807" s="3"/>
      <c r="C807" s="3"/>
      <c r="D807" s="3"/>
      <c r="E807" s="3"/>
      <c r="F807" s="3"/>
      <c r="G807" s="3"/>
      <c r="H807" s="3"/>
    </row>
    <row r="808" spans="1:8" ht="13.2">
      <c r="A808" s="3"/>
      <c r="B808" s="3"/>
      <c r="C808" s="3"/>
      <c r="D808" s="3"/>
      <c r="E808" s="3"/>
      <c r="F808" s="3"/>
      <c r="G808" s="3"/>
      <c r="H808" s="3"/>
    </row>
    <row r="809" spans="1:8" ht="13.2">
      <c r="A809" s="3"/>
      <c r="B809" s="3"/>
      <c r="C809" s="3"/>
      <c r="D809" s="3"/>
      <c r="E809" s="3"/>
      <c r="F809" s="3"/>
      <c r="G809" s="3"/>
      <c r="H809" s="3"/>
    </row>
    <row r="810" spans="1:8" ht="13.2">
      <c r="A810" s="3"/>
      <c r="B810" s="3"/>
      <c r="C810" s="3"/>
      <c r="D810" s="3"/>
      <c r="E810" s="3"/>
      <c r="F810" s="3"/>
      <c r="G810" s="3"/>
      <c r="H810" s="3"/>
    </row>
    <row r="811" spans="1:8" ht="13.2">
      <c r="A811" s="3"/>
      <c r="B811" s="3"/>
      <c r="C811" s="3"/>
      <c r="D811" s="3"/>
      <c r="E811" s="3"/>
      <c r="F811" s="3"/>
      <c r="G811" s="3"/>
      <c r="H811" s="3"/>
    </row>
    <row r="812" spans="1:8" ht="13.2">
      <c r="A812" s="3"/>
      <c r="B812" s="3"/>
      <c r="C812" s="3"/>
      <c r="D812" s="3"/>
      <c r="E812" s="3"/>
      <c r="F812" s="3"/>
      <c r="G812" s="3"/>
      <c r="H812" s="3"/>
    </row>
    <row r="813" spans="1:8" ht="13.2">
      <c r="A813" s="3"/>
      <c r="B813" s="3"/>
      <c r="C813" s="3"/>
      <c r="D813" s="3"/>
      <c r="E813" s="3"/>
      <c r="F813" s="3"/>
      <c r="G813" s="3"/>
      <c r="H813" s="3"/>
    </row>
    <row r="814" spans="1:8" ht="13.2">
      <c r="A814" s="3"/>
      <c r="B814" s="3"/>
      <c r="C814" s="3"/>
      <c r="D814" s="3"/>
      <c r="E814" s="3"/>
      <c r="F814" s="3"/>
      <c r="G814" s="3"/>
      <c r="H814" s="3"/>
    </row>
    <row r="815" spans="1:8" ht="13.2">
      <c r="A815" s="3"/>
      <c r="B815" s="3"/>
      <c r="C815" s="3"/>
      <c r="D815" s="3"/>
      <c r="E815" s="3"/>
      <c r="F815" s="3"/>
      <c r="G815" s="3"/>
      <c r="H815" s="3"/>
    </row>
    <row r="816" spans="1:8" ht="13.2">
      <c r="A816" s="3"/>
      <c r="B816" s="3"/>
      <c r="C816" s="3"/>
      <c r="D816" s="3"/>
      <c r="E816" s="3"/>
      <c r="F816" s="3"/>
      <c r="G816" s="3"/>
      <c r="H816" s="3"/>
    </row>
    <row r="817" spans="1:8" ht="13.2">
      <c r="A817" s="3"/>
      <c r="B817" s="3"/>
      <c r="C817" s="3"/>
      <c r="D817" s="3"/>
      <c r="E817" s="3"/>
      <c r="F817" s="3"/>
      <c r="G817" s="3"/>
      <c r="H817" s="3"/>
    </row>
    <row r="818" spans="1:8" ht="13.2">
      <c r="A818" s="3"/>
      <c r="B818" s="3"/>
      <c r="C818" s="3"/>
      <c r="D818" s="3"/>
      <c r="E818" s="3"/>
      <c r="F818" s="3"/>
      <c r="G818" s="3"/>
      <c r="H818" s="3"/>
    </row>
    <row r="819" spans="1:8" ht="13.2">
      <c r="A819" s="3"/>
      <c r="B819" s="3"/>
      <c r="C819" s="3"/>
      <c r="D819" s="3"/>
      <c r="E819" s="3"/>
      <c r="F819" s="3"/>
      <c r="G819" s="3"/>
      <c r="H819" s="3"/>
    </row>
    <row r="820" spans="1:8" ht="13.2">
      <c r="A820" s="3"/>
      <c r="B820" s="3"/>
      <c r="C820" s="3"/>
      <c r="D820" s="3"/>
      <c r="E820" s="3"/>
      <c r="F820" s="3"/>
      <c r="G820" s="3"/>
      <c r="H820" s="3"/>
    </row>
    <row r="821" spans="1:8" ht="13.2">
      <c r="A821" s="3"/>
      <c r="B821" s="3"/>
      <c r="C821" s="3"/>
      <c r="D821" s="3"/>
      <c r="E821" s="3"/>
      <c r="F821" s="3"/>
      <c r="G821" s="3"/>
      <c r="H821" s="3"/>
    </row>
    <row r="822" spans="1:8" ht="13.2">
      <c r="A822" s="3"/>
      <c r="B822" s="3"/>
      <c r="C822" s="3"/>
      <c r="D822" s="3"/>
      <c r="E822" s="3"/>
      <c r="F822" s="3"/>
      <c r="G822" s="3"/>
      <c r="H822" s="3"/>
    </row>
    <row r="823" spans="1:8" ht="13.2">
      <c r="A823" s="3"/>
      <c r="B823" s="3"/>
      <c r="C823" s="3"/>
      <c r="D823" s="3"/>
      <c r="E823" s="3"/>
      <c r="F823" s="3"/>
      <c r="G823" s="3"/>
      <c r="H823" s="3"/>
    </row>
    <row r="824" spans="1:8" ht="13.2">
      <c r="A824" s="3"/>
      <c r="B824" s="3"/>
      <c r="C824" s="3"/>
      <c r="D824" s="3"/>
      <c r="E824" s="3"/>
      <c r="F824" s="3"/>
      <c r="G824" s="3"/>
      <c r="H824" s="3"/>
    </row>
    <row r="825" spans="1:8" ht="13.2">
      <c r="A825" s="3"/>
      <c r="B825" s="3"/>
      <c r="C825" s="3"/>
      <c r="D825" s="3"/>
      <c r="E825" s="3"/>
      <c r="F825" s="3"/>
      <c r="G825" s="3"/>
      <c r="H825" s="3"/>
    </row>
    <row r="826" spans="1:8" ht="13.2">
      <c r="A826" s="3"/>
      <c r="B826" s="3"/>
      <c r="C826" s="3"/>
      <c r="D826" s="3"/>
      <c r="E826" s="3"/>
      <c r="F826" s="3"/>
      <c r="G826" s="3"/>
      <c r="H826" s="3"/>
    </row>
    <row r="827" spans="1:8" ht="13.2">
      <c r="A827" s="3"/>
      <c r="B827" s="3"/>
      <c r="C827" s="3"/>
      <c r="D827" s="3"/>
      <c r="E827" s="3"/>
      <c r="F827" s="3"/>
      <c r="G827" s="3"/>
      <c r="H827" s="3"/>
    </row>
    <row r="828" spans="1:8" ht="13.2">
      <c r="A828" s="3"/>
      <c r="B828" s="3"/>
      <c r="C828" s="3"/>
      <c r="D828" s="3"/>
      <c r="E828" s="3"/>
      <c r="F828" s="3"/>
      <c r="G828" s="3"/>
      <c r="H828" s="3"/>
    </row>
    <row r="829" spans="1:8" ht="13.2">
      <c r="A829" s="3"/>
      <c r="B829" s="3"/>
      <c r="C829" s="3"/>
      <c r="D829" s="3"/>
      <c r="E829" s="3"/>
      <c r="F829" s="3"/>
      <c r="G829" s="3"/>
      <c r="H829" s="3"/>
    </row>
    <row r="830" spans="1:8" ht="13.2">
      <c r="A830" s="3"/>
      <c r="B830" s="3"/>
      <c r="C830" s="3"/>
      <c r="D830" s="3"/>
      <c r="E830" s="3"/>
      <c r="F830" s="3"/>
      <c r="G830" s="3"/>
      <c r="H830" s="3"/>
    </row>
    <row r="831" spans="1:8" ht="13.2">
      <c r="A831" s="3"/>
      <c r="B831" s="3"/>
      <c r="C831" s="3"/>
      <c r="D831" s="3"/>
      <c r="E831" s="3"/>
      <c r="F831" s="3"/>
      <c r="G831" s="3"/>
      <c r="H831" s="3"/>
    </row>
    <row r="832" spans="1:8" ht="13.2">
      <c r="A832" s="3"/>
      <c r="B832" s="3"/>
      <c r="C832" s="3"/>
      <c r="D832" s="3"/>
      <c r="E832" s="3"/>
      <c r="F832" s="3"/>
      <c r="G832" s="3"/>
      <c r="H832" s="3"/>
    </row>
    <row r="833" spans="1:8" ht="13.2">
      <c r="A833" s="3"/>
      <c r="B833" s="3"/>
      <c r="C833" s="3"/>
      <c r="D833" s="3"/>
      <c r="E833" s="3"/>
      <c r="F833" s="3"/>
      <c r="G833" s="3"/>
      <c r="H833" s="3"/>
    </row>
    <row r="834" spans="1:8" ht="13.2">
      <c r="A834" s="3"/>
      <c r="B834" s="3"/>
      <c r="C834" s="3"/>
      <c r="D834" s="3"/>
      <c r="E834" s="3"/>
      <c r="F834" s="3"/>
      <c r="G834" s="3"/>
      <c r="H834" s="3"/>
    </row>
    <row r="835" spans="1:8" ht="13.2">
      <c r="A835" s="3"/>
      <c r="B835" s="3"/>
      <c r="C835" s="3"/>
      <c r="D835" s="3"/>
      <c r="E835" s="3"/>
      <c r="F835" s="3"/>
      <c r="G835" s="3"/>
      <c r="H835" s="3"/>
    </row>
    <row r="836" spans="1:8" ht="13.2">
      <c r="A836" s="3"/>
      <c r="B836" s="3"/>
      <c r="C836" s="3"/>
      <c r="D836" s="3"/>
      <c r="E836" s="3"/>
      <c r="F836" s="3"/>
      <c r="G836" s="3"/>
      <c r="H836" s="3"/>
    </row>
    <row r="837" spans="1:8" ht="13.2">
      <c r="A837" s="3"/>
      <c r="B837" s="3"/>
      <c r="C837" s="3"/>
      <c r="D837" s="3"/>
      <c r="E837" s="3"/>
      <c r="F837" s="3"/>
      <c r="G837" s="3"/>
      <c r="H837" s="3"/>
    </row>
    <row r="838" spans="1:8" ht="13.2">
      <c r="A838" s="3"/>
      <c r="B838" s="3"/>
      <c r="C838" s="3"/>
      <c r="D838" s="3"/>
      <c r="E838" s="3"/>
      <c r="F838" s="3"/>
      <c r="G838" s="3"/>
      <c r="H838" s="3"/>
    </row>
    <row r="839" spans="1:8" ht="13.2">
      <c r="A839" s="3"/>
      <c r="B839" s="3"/>
      <c r="C839" s="3"/>
      <c r="D839" s="3"/>
      <c r="E839" s="3"/>
      <c r="F839" s="3"/>
      <c r="G839" s="3"/>
      <c r="H839" s="3"/>
    </row>
    <row r="840" spans="1:8" ht="13.2">
      <c r="A840" s="3"/>
      <c r="B840" s="3"/>
      <c r="C840" s="3"/>
      <c r="D840" s="3"/>
      <c r="E840" s="3"/>
      <c r="F840" s="3"/>
      <c r="G840" s="3"/>
      <c r="H840" s="3"/>
    </row>
    <row r="841" spans="1:8" ht="13.2">
      <c r="A841" s="3"/>
      <c r="B841" s="3"/>
      <c r="C841" s="3"/>
      <c r="D841" s="3"/>
      <c r="E841" s="3"/>
      <c r="F841" s="3"/>
      <c r="G841" s="3"/>
      <c r="H841" s="3"/>
    </row>
    <row r="842" spans="1:8" ht="13.2">
      <c r="A842" s="3"/>
      <c r="B842" s="3"/>
      <c r="C842" s="3"/>
      <c r="D842" s="3"/>
      <c r="E842" s="3"/>
      <c r="F842" s="3"/>
      <c r="G842" s="3"/>
      <c r="H842" s="3"/>
    </row>
    <row r="843" spans="1:8" ht="13.2">
      <c r="A843" s="3"/>
      <c r="B843" s="3"/>
      <c r="C843" s="3"/>
      <c r="D843" s="3"/>
      <c r="E843" s="3"/>
      <c r="F843" s="3"/>
      <c r="G843" s="3"/>
      <c r="H843" s="3"/>
    </row>
    <row r="844" spans="1:8" ht="13.2">
      <c r="A844" s="3"/>
      <c r="B844" s="3"/>
      <c r="C844" s="3"/>
      <c r="D844" s="3"/>
      <c r="E844" s="3"/>
      <c r="F844" s="3"/>
      <c r="G844" s="3"/>
      <c r="H844" s="3"/>
    </row>
    <row r="845" spans="1:8" ht="13.2">
      <c r="A845" s="3"/>
      <c r="B845" s="3"/>
      <c r="C845" s="3"/>
      <c r="D845" s="3"/>
      <c r="E845" s="3"/>
      <c r="F845" s="3"/>
      <c r="G845" s="3"/>
      <c r="H845" s="3"/>
    </row>
    <row r="846" spans="1:8" ht="13.2">
      <c r="A846" s="3"/>
      <c r="B846" s="3"/>
      <c r="C846" s="3"/>
      <c r="D846" s="3"/>
      <c r="E846" s="3"/>
      <c r="F846" s="3"/>
      <c r="G846" s="3"/>
      <c r="H846" s="3"/>
    </row>
    <row r="847" spans="1:8" ht="13.2">
      <c r="A847" s="3"/>
      <c r="B847" s="3"/>
      <c r="C847" s="3"/>
      <c r="D847" s="3"/>
      <c r="E847" s="3"/>
      <c r="F847" s="3"/>
      <c r="G847" s="3"/>
      <c r="H847" s="3"/>
    </row>
    <row r="848" spans="1:8" ht="13.2">
      <c r="A848" s="3"/>
      <c r="B848" s="3"/>
      <c r="C848" s="3"/>
      <c r="D848" s="3"/>
      <c r="E848" s="3"/>
      <c r="F848" s="3"/>
      <c r="G848" s="3"/>
      <c r="H848" s="3"/>
    </row>
    <row r="849" spans="1:8" ht="13.2">
      <c r="A849" s="3"/>
      <c r="B849" s="3"/>
      <c r="C849" s="3"/>
      <c r="D849" s="3"/>
      <c r="E849" s="3"/>
      <c r="F849" s="3"/>
      <c r="G849" s="3"/>
      <c r="H849" s="3"/>
    </row>
    <row r="850" spans="1:8" ht="13.2">
      <c r="A850" s="3"/>
      <c r="B850" s="3"/>
      <c r="C850" s="3"/>
      <c r="D850" s="3"/>
      <c r="E850" s="3"/>
      <c r="F850" s="3"/>
      <c r="G850" s="3"/>
      <c r="H850" s="3"/>
    </row>
    <row r="851" spans="1:8" ht="13.2">
      <c r="A851" s="3"/>
      <c r="B851" s="3"/>
      <c r="C851" s="3"/>
      <c r="D851" s="3"/>
      <c r="E851" s="3"/>
      <c r="F851" s="3"/>
      <c r="G851" s="3"/>
      <c r="H851" s="3"/>
    </row>
    <row r="852" spans="1:8" ht="13.2">
      <c r="A852" s="3"/>
      <c r="B852" s="3"/>
      <c r="C852" s="3"/>
      <c r="D852" s="3"/>
      <c r="E852" s="3"/>
      <c r="F852" s="3"/>
      <c r="G852" s="3"/>
      <c r="H852" s="3"/>
    </row>
    <row r="853" spans="1:8" ht="13.2">
      <c r="A853" s="3"/>
      <c r="B853" s="3"/>
      <c r="C853" s="3"/>
      <c r="D853" s="3"/>
      <c r="E853" s="3"/>
      <c r="F853" s="3"/>
      <c r="G853" s="3"/>
      <c r="H853" s="3"/>
    </row>
    <row r="854" spans="1:8" ht="13.2">
      <c r="A854" s="3"/>
      <c r="B854" s="3"/>
      <c r="C854" s="3"/>
      <c r="D854" s="3"/>
      <c r="E854" s="3"/>
      <c r="F854" s="3"/>
      <c r="G854" s="3"/>
      <c r="H854" s="3"/>
    </row>
    <row r="855" spans="1:8" ht="13.2">
      <c r="A855" s="3"/>
      <c r="B855" s="3"/>
      <c r="C855" s="3"/>
      <c r="D855" s="3"/>
      <c r="E855" s="3"/>
      <c r="F855" s="3"/>
      <c r="G855" s="3"/>
      <c r="H855" s="3"/>
    </row>
    <row r="856" spans="1:8" ht="13.2">
      <c r="A856" s="3"/>
      <c r="B856" s="3"/>
      <c r="C856" s="3"/>
      <c r="D856" s="3"/>
      <c r="E856" s="3"/>
      <c r="F856" s="3"/>
      <c r="G856" s="3"/>
      <c r="H856" s="3"/>
    </row>
    <row r="857" spans="1:8" ht="13.2">
      <c r="A857" s="3"/>
      <c r="B857" s="3"/>
      <c r="C857" s="3"/>
      <c r="D857" s="3"/>
      <c r="E857" s="3"/>
      <c r="F857" s="3"/>
      <c r="G857" s="3"/>
      <c r="H857" s="3"/>
    </row>
    <row r="858" spans="1:8" ht="13.2">
      <c r="A858" s="3"/>
      <c r="B858" s="3"/>
      <c r="C858" s="3"/>
      <c r="D858" s="3"/>
      <c r="E858" s="3"/>
      <c r="F858" s="3"/>
      <c r="G858" s="3"/>
      <c r="H858" s="3"/>
    </row>
    <row r="859" spans="1:8" ht="13.2">
      <c r="A859" s="3"/>
      <c r="B859" s="3"/>
      <c r="C859" s="3"/>
      <c r="D859" s="3"/>
      <c r="E859" s="3"/>
      <c r="F859" s="3"/>
      <c r="G859" s="3"/>
      <c r="H859" s="3"/>
    </row>
    <row r="860" spans="1:8" ht="13.2">
      <c r="A860" s="3"/>
      <c r="B860" s="3"/>
      <c r="C860" s="3"/>
      <c r="D860" s="3"/>
      <c r="E860" s="3"/>
      <c r="F860" s="3"/>
      <c r="G860" s="3"/>
      <c r="H860" s="3"/>
    </row>
    <row r="861" spans="1:8" ht="13.2">
      <c r="A861" s="3"/>
      <c r="B861" s="3"/>
      <c r="C861" s="3"/>
      <c r="D861" s="3"/>
      <c r="E861" s="3"/>
      <c r="F861" s="3"/>
      <c r="G861" s="3"/>
      <c r="H861" s="3"/>
    </row>
    <row r="862" spans="1:8" ht="13.2">
      <c r="A862" s="3"/>
      <c r="B862" s="3"/>
      <c r="C862" s="3"/>
      <c r="D862" s="3"/>
      <c r="E862" s="3"/>
      <c r="F862" s="3"/>
      <c r="G862" s="3"/>
      <c r="H862" s="3"/>
    </row>
    <row r="863" spans="1:8" ht="13.2">
      <c r="A863" s="3"/>
      <c r="B863" s="3"/>
      <c r="C863" s="3"/>
      <c r="D863" s="3"/>
      <c r="E863" s="3"/>
      <c r="F863" s="3"/>
      <c r="G863" s="3"/>
      <c r="H863" s="3"/>
    </row>
    <row r="864" spans="1:8" ht="13.2">
      <c r="A864" s="3"/>
      <c r="B864" s="3"/>
      <c r="C864" s="3"/>
      <c r="D864" s="3"/>
      <c r="E864" s="3"/>
      <c r="F864" s="3"/>
      <c r="G864" s="3"/>
      <c r="H864" s="3"/>
    </row>
    <row r="865" spans="1:8" ht="13.2">
      <c r="A865" s="3"/>
      <c r="B865" s="3"/>
      <c r="C865" s="3"/>
      <c r="D865" s="3"/>
      <c r="E865" s="3"/>
      <c r="F865" s="3"/>
      <c r="G865" s="3"/>
      <c r="H865" s="3"/>
    </row>
    <row r="866" spans="1:8" ht="13.2">
      <c r="A866" s="3"/>
      <c r="B866" s="3"/>
      <c r="C866" s="3"/>
      <c r="D866" s="3"/>
      <c r="E866" s="3"/>
      <c r="F866" s="3"/>
      <c r="G866" s="3"/>
      <c r="H866" s="3"/>
    </row>
    <row r="867" spans="1:8" ht="13.2">
      <c r="A867" s="3"/>
      <c r="B867" s="3"/>
      <c r="C867" s="3"/>
      <c r="D867" s="3"/>
      <c r="E867" s="3"/>
      <c r="F867" s="3"/>
      <c r="G867" s="3"/>
      <c r="H867" s="3"/>
    </row>
    <row r="868" spans="1:8" ht="13.2">
      <c r="A868" s="3"/>
      <c r="B868" s="3"/>
      <c r="C868" s="3"/>
      <c r="D868" s="3"/>
      <c r="E868" s="3"/>
      <c r="F868" s="3"/>
      <c r="G868" s="3"/>
      <c r="H868" s="3"/>
    </row>
    <row r="869" spans="1:8" ht="13.2">
      <c r="A869" s="3"/>
      <c r="B869" s="3"/>
      <c r="C869" s="3"/>
      <c r="D869" s="3"/>
      <c r="E869" s="3"/>
      <c r="F869" s="3"/>
      <c r="G869" s="3"/>
      <c r="H869" s="3"/>
    </row>
    <row r="870" spans="1:8" ht="13.2">
      <c r="A870" s="3"/>
      <c r="B870" s="3"/>
      <c r="C870" s="3"/>
      <c r="D870" s="3"/>
      <c r="E870" s="3"/>
      <c r="F870" s="3"/>
      <c r="G870" s="3"/>
      <c r="H870" s="3"/>
    </row>
    <row r="871" spans="1:8" ht="13.2">
      <c r="A871" s="3"/>
      <c r="B871" s="3"/>
      <c r="C871" s="3"/>
      <c r="D871" s="3"/>
      <c r="E871" s="3"/>
      <c r="F871" s="3"/>
      <c r="G871" s="3"/>
      <c r="H871" s="3"/>
    </row>
    <row r="872" spans="1:8" ht="13.2">
      <c r="A872" s="3"/>
      <c r="B872" s="3"/>
      <c r="C872" s="3"/>
      <c r="D872" s="3"/>
      <c r="E872" s="3"/>
      <c r="F872" s="3"/>
      <c r="G872" s="3"/>
      <c r="H872" s="3"/>
    </row>
    <row r="873" spans="1:8" ht="13.2">
      <c r="A873" s="3"/>
      <c r="B873" s="3"/>
      <c r="C873" s="3"/>
      <c r="D873" s="3"/>
      <c r="E873" s="3"/>
      <c r="F873" s="3"/>
      <c r="G873" s="3"/>
      <c r="H873" s="3"/>
    </row>
    <row r="874" spans="1:8" ht="13.2">
      <c r="A874" s="3"/>
      <c r="B874" s="3"/>
      <c r="C874" s="3"/>
      <c r="D874" s="3"/>
      <c r="E874" s="3"/>
      <c r="F874" s="3"/>
      <c r="G874" s="3"/>
      <c r="H874" s="3"/>
    </row>
    <row r="875" spans="1:8" ht="13.2">
      <c r="A875" s="3"/>
      <c r="B875" s="3"/>
      <c r="C875" s="3"/>
      <c r="D875" s="3"/>
      <c r="E875" s="3"/>
      <c r="F875" s="3"/>
      <c r="G875" s="3"/>
      <c r="H875" s="3"/>
    </row>
    <row r="876" spans="1:8" ht="13.2">
      <c r="A876" s="3"/>
      <c r="B876" s="3"/>
      <c r="C876" s="3"/>
      <c r="D876" s="3"/>
      <c r="E876" s="3"/>
      <c r="F876" s="3"/>
      <c r="G876" s="3"/>
      <c r="H876" s="3"/>
    </row>
    <row r="877" spans="1:8" ht="13.2">
      <c r="A877" s="3"/>
      <c r="B877" s="3"/>
      <c r="C877" s="3"/>
      <c r="D877" s="3"/>
      <c r="E877" s="3"/>
      <c r="F877" s="3"/>
      <c r="G877" s="3"/>
      <c r="H877" s="3"/>
    </row>
    <row r="878" spans="1:8" ht="13.2">
      <c r="A878" s="3"/>
      <c r="B878" s="3"/>
      <c r="C878" s="3"/>
      <c r="D878" s="3"/>
      <c r="E878" s="3"/>
      <c r="F878" s="3"/>
      <c r="G878" s="3"/>
      <c r="H878" s="3"/>
    </row>
    <row r="879" spans="1:8" ht="13.2">
      <c r="A879" s="3"/>
      <c r="B879" s="3"/>
      <c r="C879" s="3"/>
      <c r="D879" s="3"/>
      <c r="E879" s="3"/>
      <c r="F879" s="3"/>
      <c r="G879" s="3"/>
      <c r="H879" s="3"/>
    </row>
    <row r="880" spans="1:8" ht="13.2">
      <c r="A880" s="3"/>
      <c r="B880" s="3"/>
      <c r="C880" s="3"/>
      <c r="D880" s="3"/>
      <c r="E880" s="3"/>
      <c r="F880" s="3"/>
      <c r="G880" s="3"/>
      <c r="H880" s="3"/>
    </row>
    <row r="881" spans="1:8" ht="13.2">
      <c r="A881" s="3"/>
      <c r="B881" s="3"/>
      <c r="C881" s="3"/>
      <c r="D881" s="3"/>
      <c r="E881" s="3"/>
      <c r="F881" s="3"/>
      <c r="G881" s="3"/>
      <c r="H881" s="3"/>
    </row>
    <row r="882" spans="1:8" ht="13.2">
      <c r="A882" s="3"/>
      <c r="B882" s="3"/>
      <c r="C882" s="3"/>
      <c r="D882" s="3"/>
      <c r="E882" s="3"/>
      <c r="F882" s="3"/>
      <c r="G882" s="3"/>
      <c r="H882" s="3"/>
    </row>
    <row r="883" spans="1:8" ht="13.2">
      <c r="A883" s="3"/>
      <c r="B883" s="3"/>
      <c r="C883" s="3"/>
      <c r="D883" s="3"/>
      <c r="E883" s="3"/>
      <c r="F883" s="3"/>
      <c r="G883" s="3"/>
      <c r="H883" s="3"/>
    </row>
    <row r="884" spans="1:8" ht="13.2">
      <c r="A884" s="3"/>
      <c r="B884" s="3"/>
      <c r="C884" s="3"/>
      <c r="D884" s="3"/>
      <c r="E884" s="3"/>
      <c r="F884" s="3"/>
      <c r="G884" s="3"/>
      <c r="H884" s="3"/>
    </row>
    <row r="885" spans="1:8" ht="13.2">
      <c r="A885" s="3"/>
      <c r="B885" s="3"/>
      <c r="C885" s="3"/>
      <c r="D885" s="3"/>
      <c r="E885" s="3"/>
      <c r="F885" s="3"/>
      <c r="G885" s="3"/>
      <c r="H885" s="3"/>
    </row>
    <row r="886" spans="1:8" ht="13.2">
      <c r="A886" s="3"/>
      <c r="B886" s="3"/>
      <c r="C886" s="3"/>
      <c r="D886" s="3"/>
      <c r="E886" s="3"/>
      <c r="F886" s="3"/>
      <c r="G886" s="3"/>
      <c r="H886" s="3"/>
    </row>
    <row r="887" spans="1:8" ht="13.2">
      <c r="A887" s="3"/>
      <c r="B887" s="3"/>
      <c r="C887" s="3"/>
      <c r="D887" s="3"/>
      <c r="E887" s="3"/>
      <c r="F887" s="3"/>
      <c r="G887" s="3"/>
      <c r="H887" s="3"/>
    </row>
    <row r="888" spans="1:8" ht="13.2">
      <c r="A888" s="3"/>
      <c r="B888" s="3"/>
      <c r="C888" s="3"/>
      <c r="D888" s="3"/>
      <c r="E888" s="3"/>
      <c r="F888" s="3"/>
      <c r="G888" s="3"/>
      <c r="H888" s="3"/>
    </row>
    <row r="889" spans="1:8" ht="13.2">
      <c r="A889" s="3"/>
      <c r="B889" s="3"/>
      <c r="C889" s="3"/>
      <c r="D889" s="3"/>
      <c r="E889" s="3"/>
      <c r="F889" s="3"/>
      <c r="G889" s="3"/>
      <c r="H889" s="3"/>
    </row>
    <row r="890" spans="1:8" ht="13.2">
      <c r="A890" s="3"/>
      <c r="B890" s="3"/>
      <c r="C890" s="3"/>
      <c r="D890" s="3"/>
      <c r="E890" s="3"/>
      <c r="F890" s="3"/>
      <c r="G890" s="3"/>
      <c r="H890" s="3"/>
    </row>
    <row r="891" spans="1:8" ht="13.2">
      <c r="A891" s="3"/>
      <c r="B891" s="3"/>
      <c r="C891" s="3"/>
      <c r="D891" s="3"/>
      <c r="E891" s="3"/>
      <c r="F891" s="3"/>
      <c r="G891" s="3"/>
      <c r="H891" s="3"/>
    </row>
    <row r="892" spans="1:8" ht="13.2">
      <c r="A892" s="3"/>
      <c r="B892" s="3"/>
      <c r="C892" s="3"/>
      <c r="D892" s="3"/>
      <c r="E892" s="3"/>
      <c r="F892" s="3"/>
      <c r="G892" s="3"/>
      <c r="H892" s="3"/>
    </row>
    <row r="893" spans="1:8" ht="13.2">
      <c r="A893" s="3"/>
      <c r="B893" s="3"/>
      <c r="C893" s="3"/>
      <c r="D893" s="3"/>
      <c r="E893" s="3"/>
      <c r="F893" s="3"/>
      <c r="G893" s="3"/>
      <c r="H893" s="3"/>
    </row>
    <row r="894" spans="1:8" ht="13.2">
      <c r="A894" s="3"/>
      <c r="B894" s="3"/>
      <c r="C894" s="3"/>
      <c r="D894" s="3"/>
      <c r="E894" s="3"/>
      <c r="F894" s="3"/>
      <c r="G894" s="3"/>
      <c r="H894" s="3"/>
    </row>
    <row r="895" spans="1:8" ht="13.2">
      <c r="A895" s="3"/>
      <c r="B895" s="3"/>
      <c r="C895" s="3"/>
      <c r="D895" s="3"/>
      <c r="E895" s="3"/>
      <c r="F895" s="3"/>
      <c r="G895" s="3"/>
      <c r="H895" s="3"/>
    </row>
    <row r="896" spans="1:8" ht="13.2">
      <c r="A896" s="3"/>
      <c r="B896" s="3"/>
      <c r="C896" s="3"/>
      <c r="D896" s="3"/>
      <c r="E896" s="3"/>
      <c r="F896" s="3"/>
      <c r="G896" s="3"/>
      <c r="H896" s="3"/>
    </row>
    <row r="897" spans="1:8" ht="13.2">
      <c r="A897" s="3"/>
      <c r="B897" s="3"/>
      <c r="C897" s="3"/>
      <c r="D897" s="3"/>
      <c r="E897" s="3"/>
      <c r="F897" s="3"/>
      <c r="G897" s="3"/>
      <c r="H897" s="3"/>
    </row>
    <row r="898" spans="1:8" ht="13.2">
      <c r="A898" s="3"/>
      <c r="B898" s="3"/>
      <c r="C898" s="3"/>
      <c r="D898" s="3"/>
      <c r="E898" s="3"/>
      <c r="F898" s="3"/>
      <c r="G898" s="3"/>
      <c r="H898" s="3"/>
    </row>
    <row r="899" spans="1:8" ht="13.2">
      <c r="A899" s="3"/>
      <c r="B899" s="3"/>
      <c r="C899" s="3"/>
      <c r="D899" s="3"/>
      <c r="E899" s="3"/>
      <c r="F899" s="3"/>
      <c r="G899" s="3"/>
      <c r="H899" s="3"/>
    </row>
    <row r="900" spans="1:8" ht="13.2">
      <c r="A900" s="3"/>
      <c r="B900" s="3"/>
      <c r="C900" s="3"/>
      <c r="D900" s="3"/>
      <c r="E900" s="3"/>
      <c r="F900" s="3"/>
      <c r="G900" s="3"/>
      <c r="H900" s="3"/>
    </row>
    <row r="901" spans="1:8" ht="13.2">
      <c r="A901" s="3"/>
      <c r="B901" s="3"/>
      <c r="C901" s="3"/>
      <c r="D901" s="3"/>
      <c r="E901" s="3"/>
      <c r="F901" s="3"/>
      <c r="G901" s="3"/>
      <c r="H901" s="3"/>
    </row>
    <row r="902" spans="1:8" ht="13.2">
      <c r="A902" s="3"/>
      <c r="B902" s="3"/>
      <c r="C902" s="3"/>
      <c r="D902" s="3"/>
      <c r="E902" s="3"/>
      <c r="F902" s="3"/>
      <c r="G902" s="3"/>
      <c r="H902" s="3"/>
    </row>
    <row r="903" spans="1:8" ht="13.2">
      <c r="A903" s="3"/>
      <c r="B903" s="3"/>
      <c r="C903" s="3"/>
      <c r="D903" s="3"/>
      <c r="E903" s="3"/>
      <c r="F903" s="3"/>
      <c r="G903" s="3"/>
      <c r="H903" s="3"/>
    </row>
    <row r="904" spans="1:8" ht="13.2">
      <c r="A904" s="3"/>
      <c r="B904" s="3"/>
      <c r="C904" s="3"/>
      <c r="D904" s="3"/>
      <c r="E904" s="3"/>
      <c r="F904" s="3"/>
      <c r="G904" s="3"/>
      <c r="H904" s="3"/>
    </row>
    <row r="905" spans="1:8" ht="13.2">
      <c r="A905" s="3"/>
      <c r="B905" s="3"/>
      <c r="C905" s="3"/>
      <c r="D905" s="3"/>
      <c r="E905" s="3"/>
      <c r="F905" s="3"/>
      <c r="G905" s="3"/>
      <c r="H905" s="3"/>
    </row>
    <row r="906" spans="1:8" ht="13.2">
      <c r="A906" s="3"/>
      <c r="B906" s="3"/>
      <c r="C906" s="3"/>
      <c r="D906" s="3"/>
      <c r="E906" s="3"/>
      <c r="F906" s="3"/>
      <c r="G906" s="3"/>
      <c r="H906" s="3"/>
    </row>
    <row r="907" spans="1:8" ht="13.2">
      <c r="A907" s="3"/>
      <c r="B907" s="3"/>
      <c r="C907" s="3"/>
      <c r="D907" s="3"/>
      <c r="E907" s="3"/>
      <c r="F907" s="3"/>
      <c r="G907" s="3"/>
      <c r="H907" s="3"/>
    </row>
    <row r="908" spans="1:8" ht="13.2">
      <c r="A908" s="3"/>
      <c r="B908" s="3"/>
      <c r="C908" s="3"/>
      <c r="D908" s="3"/>
      <c r="E908" s="3"/>
      <c r="F908" s="3"/>
      <c r="G908" s="3"/>
      <c r="H908" s="3"/>
    </row>
    <row r="909" spans="1:8" ht="13.2">
      <c r="A909" s="3"/>
      <c r="B909" s="3"/>
      <c r="C909" s="3"/>
      <c r="D909" s="3"/>
      <c r="E909" s="3"/>
      <c r="F909" s="3"/>
      <c r="G909" s="3"/>
      <c r="H909" s="3"/>
    </row>
    <row r="910" spans="1:8" ht="13.2">
      <c r="A910" s="3"/>
      <c r="B910" s="3"/>
      <c r="C910" s="3"/>
      <c r="D910" s="3"/>
      <c r="E910" s="3"/>
      <c r="F910" s="3"/>
      <c r="G910" s="3"/>
      <c r="H910" s="3"/>
    </row>
    <row r="911" spans="1:8" ht="13.2">
      <c r="A911" s="3"/>
      <c r="B911" s="3"/>
      <c r="C911" s="3"/>
      <c r="D911" s="3"/>
      <c r="E911" s="3"/>
      <c r="F911" s="3"/>
      <c r="G911" s="3"/>
      <c r="H911" s="3"/>
    </row>
    <row r="912" spans="1:8" ht="13.2">
      <c r="A912" s="3"/>
      <c r="B912" s="3"/>
      <c r="C912" s="3"/>
      <c r="D912" s="3"/>
      <c r="E912" s="3"/>
      <c r="F912" s="3"/>
      <c r="G912" s="3"/>
      <c r="H912" s="3"/>
    </row>
    <row r="913" spans="1:8" ht="13.2">
      <c r="A913" s="3"/>
      <c r="B913" s="3"/>
      <c r="C913" s="3"/>
      <c r="D913" s="3"/>
      <c r="E913" s="3"/>
      <c r="F913" s="3"/>
      <c r="G913" s="3"/>
      <c r="H913" s="3"/>
    </row>
    <row r="914" spans="1:8" ht="13.2">
      <c r="A914" s="3"/>
      <c r="B914" s="3"/>
      <c r="C914" s="3"/>
      <c r="D914" s="3"/>
      <c r="E914" s="3"/>
      <c r="F914" s="3"/>
      <c r="G914" s="3"/>
      <c r="H914" s="3"/>
    </row>
    <row r="915" spans="1:8" ht="13.2">
      <c r="A915" s="3"/>
      <c r="B915" s="3"/>
      <c r="C915" s="3"/>
      <c r="D915" s="3"/>
      <c r="E915" s="3"/>
      <c r="F915" s="3"/>
      <c r="G915" s="3"/>
      <c r="H915" s="3"/>
    </row>
    <row r="916" spans="1:8" ht="13.2">
      <c r="A916" s="3"/>
      <c r="B916" s="3"/>
      <c r="C916" s="3"/>
      <c r="D916" s="3"/>
      <c r="E916" s="3"/>
      <c r="F916" s="3"/>
      <c r="G916" s="3"/>
      <c r="H916" s="3"/>
    </row>
    <row r="917" spans="1:8" ht="13.2">
      <c r="A917" s="3"/>
      <c r="B917" s="3"/>
      <c r="C917" s="3"/>
      <c r="D917" s="3"/>
      <c r="E917" s="3"/>
      <c r="F917" s="3"/>
      <c r="G917" s="3"/>
      <c r="H917" s="3"/>
    </row>
    <row r="918" spans="1:8" ht="13.2">
      <c r="A918" s="3"/>
      <c r="B918" s="3"/>
      <c r="C918" s="3"/>
      <c r="D918" s="3"/>
      <c r="E918" s="3"/>
      <c r="F918" s="3"/>
      <c r="G918" s="3"/>
      <c r="H918" s="3"/>
    </row>
    <row r="919" spans="1:8" ht="13.2">
      <c r="A919" s="3"/>
      <c r="B919" s="3"/>
      <c r="C919" s="3"/>
      <c r="D919" s="3"/>
      <c r="E919" s="3"/>
      <c r="F919" s="3"/>
      <c r="G919" s="3"/>
      <c r="H919" s="3"/>
    </row>
    <row r="920" spans="1:8" ht="13.2">
      <c r="A920" s="3"/>
      <c r="B920" s="3"/>
      <c r="C920" s="3"/>
      <c r="D920" s="3"/>
      <c r="E920" s="3"/>
      <c r="F920" s="3"/>
      <c r="G920" s="3"/>
      <c r="H920" s="3"/>
    </row>
    <row r="921" spans="1:8" ht="13.2">
      <c r="A921" s="3"/>
      <c r="B921" s="3"/>
      <c r="C921" s="3"/>
      <c r="D921" s="3"/>
      <c r="E921" s="3"/>
      <c r="F921" s="3"/>
      <c r="G921" s="3"/>
      <c r="H921" s="3"/>
    </row>
    <row r="922" spans="1:8" ht="13.2">
      <c r="A922" s="3"/>
      <c r="B922" s="3"/>
      <c r="C922" s="3"/>
      <c r="D922" s="3"/>
      <c r="E922" s="3"/>
      <c r="F922" s="3"/>
      <c r="G922" s="3"/>
      <c r="H922" s="3"/>
    </row>
    <row r="923" spans="1:8" ht="13.2">
      <c r="A923" s="3"/>
      <c r="B923" s="3"/>
      <c r="C923" s="3"/>
      <c r="D923" s="3"/>
      <c r="E923" s="3"/>
      <c r="F923" s="3"/>
      <c r="G923" s="3"/>
      <c r="H923" s="3"/>
    </row>
    <row r="924" spans="1:8" ht="13.2">
      <c r="A924" s="3"/>
      <c r="B924" s="3"/>
      <c r="C924" s="3"/>
      <c r="D924" s="3"/>
      <c r="E924" s="3"/>
      <c r="F924" s="3"/>
      <c r="G924" s="3"/>
      <c r="H924" s="3"/>
    </row>
    <row r="925" spans="1:8" ht="13.2">
      <c r="A925" s="3"/>
      <c r="B925" s="3"/>
      <c r="C925" s="3"/>
      <c r="D925" s="3"/>
      <c r="E925" s="3"/>
      <c r="F925" s="3"/>
      <c r="G925" s="3"/>
      <c r="H925" s="3"/>
    </row>
    <row r="926" spans="1:8" ht="13.2">
      <c r="A926" s="3"/>
      <c r="B926" s="3"/>
      <c r="C926" s="3"/>
      <c r="D926" s="3"/>
      <c r="E926" s="3"/>
      <c r="F926" s="3"/>
      <c r="G926" s="3"/>
      <c r="H926" s="3"/>
    </row>
    <row r="927" spans="1:8" ht="13.2">
      <c r="A927" s="3"/>
      <c r="B927" s="3"/>
      <c r="C927" s="3"/>
      <c r="D927" s="3"/>
      <c r="E927" s="3"/>
      <c r="F927" s="3"/>
      <c r="G927" s="3"/>
      <c r="H927" s="3"/>
    </row>
    <row r="928" spans="1:8" ht="13.2">
      <c r="A928" s="3"/>
      <c r="B928" s="3"/>
      <c r="C928" s="3"/>
      <c r="D928" s="3"/>
      <c r="E928" s="3"/>
      <c r="F928" s="3"/>
      <c r="G928" s="3"/>
      <c r="H928" s="3"/>
    </row>
    <row r="929" spans="1:8" ht="13.2">
      <c r="A929" s="3"/>
      <c r="B929" s="3"/>
      <c r="C929" s="3"/>
      <c r="D929" s="3"/>
      <c r="E929" s="3"/>
      <c r="F929" s="3"/>
      <c r="G929" s="3"/>
      <c r="H929" s="3"/>
    </row>
    <row r="930" spans="1:8" ht="13.2">
      <c r="A930" s="3"/>
      <c r="B930" s="3"/>
      <c r="C930" s="3"/>
      <c r="D930" s="3"/>
      <c r="E930" s="3"/>
      <c r="F930" s="3"/>
      <c r="G930" s="3"/>
      <c r="H930" s="3"/>
    </row>
    <row r="931" spans="1:8" ht="13.2">
      <c r="A931" s="3"/>
      <c r="B931" s="3"/>
      <c r="C931" s="3"/>
      <c r="D931" s="3"/>
      <c r="E931" s="3"/>
      <c r="F931" s="3"/>
      <c r="G931" s="3"/>
      <c r="H931" s="3"/>
    </row>
    <row r="932" spans="1:8" ht="13.2">
      <c r="A932" s="3"/>
      <c r="B932" s="3"/>
      <c r="C932" s="3"/>
      <c r="D932" s="3"/>
      <c r="E932" s="3"/>
      <c r="F932" s="3"/>
      <c r="G932" s="3"/>
      <c r="H932" s="3"/>
    </row>
    <row r="933" spans="1:8" ht="13.2">
      <c r="A933" s="3"/>
      <c r="B933" s="3"/>
      <c r="C933" s="3"/>
      <c r="D933" s="3"/>
      <c r="E933" s="3"/>
      <c r="F933" s="3"/>
      <c r="G933" s="3"/>
      <c r="H933" s="3"/>
    </row>
    <row r="934" spans="1:8" ht="13.2">
      <c r="A934" s="3"/>
      <c r="B934" s="3"/>
      <c r="C934" s="3"/>
      <c r="D934" s="3"/>
      <c r="E934" s="3"/>
      <c r="F934" s="3"/>
      <c r="G934" s="3"/>
      <c r="H934" s="3"/>
    </row>
    <row r="935" spans="1:8" ht="13.2">
      <c r="A935" s="3"/>
      <c r="B935" s="3"/>
      <c r="C935" s="3"/>
      <c r="D935" s="3"/>
      <c r="E935" s="3"/>
      <c r="F935" s="3"/>
      <c r="G935" s="3"/>
      <c r="H935" s="3"/>
    </row>
    <row r="936" spans="1:8" ht="13.2">
      <c r="A936" s="3"/>
      <c r="B936" s="3"/>
      <c r="C936" s="3"/>
      <c r="D936" s="3"/>
      <c r="E936" s="3"/>
      <c r="F936" s="3"/>
      <c r="G936" s="3"/>
      <c r="H936" s="3"/>
    </row>
    <row r="937" spans="1:8" ht="13.2">
      <c r="A937" s="3"/>
      <c r="B937" s="3"/>
      <c r="C937" s="3"/>
      <c r="D937" s="3"/>
      <c r="E937" s="3"/>
      <c r="F937" s="3"/>
      <c r="G937" s="3"/>
      <c r="H937" s="3"/>
    </row>
    <row r="938" spans="1:8" ht="13.2">
      <c r="A938" s="3"/>
      <c r="B938" s="3"/>
      <c r="C938" s="3"/>
      <c r="D938" s="3"/>
      <c r="E938" s="3"/>
      <c r="F938" s="3"/>
      <c r="G938" s="3"/>
      <c r="H938" s="3"/>
    </row>
    <row r="939" spans="1:8" ht="13.2">
      <c r="A939" s="3"/>
      <c r="B939" s="3"/>
      <c r="C939" s="3"/>
      <c r="D939" s="3"/>
      <c r="E939" s="3"/>
      <c r="F939" s="3"/>
      <c r="G939" s="3"/>
      <c r="H939" s="3"/>
    </row>
    <row r="940" spans="1:8" ht="13.2">
      <c r="A940" s="3"/>
      <c r="B940" s="3"/>
      <c r="C940" s="3"/>
      <c r="D940" s="3"/>
      <c r="E940" s="3"/>
      <c r="F940" s="3"/>
      <c r="G940" s="3"/>
      <c r="H940" s="3"/>
    </row>
    <row r="941" spans="1:8" ht="13.2">
      <c r="A941" s="3"/>
      <c r="B941" s="3"/>
      <c r="C941" s="3"/>
      <c r="D941" s="3"/>
      <c r="E941" s="3"/>
      <c r="F941" s="3"/>
      <c r="G941" s="3"/>
      <c r="H941" s="3"/>
    </row>
    <row r="942" spans="1:8" ht="13.2">
      <c r="A942" s="3"/>
      <c r="B942" s="3"/>
      <c r="C942" s="3"/>
      <c r="D942" s="3"/>
      <c r="E942" s="3"/>
      <c r="F942" s="3"/>
      <c r="G942" s="3"/>
      <c r="H942" s="3"/>
    </row>
    <row r="943" spans="1:8" ht="13.2">
      <c r="A943" s="3"/>
      <c r="B943" s="3"/>
      <c r="C943" s="3"/>
      <c r="D943" s="3"/>
      <c r="E943" s="3"/>
      <c r="F943" s="3"/>
      <c r="G943" s="3"/>
      <c r="H943" s="3"/>
    </row>
    <row r="944" spans="1:8" ht="13.2">
      <c r="A944" s="3"/>
      <c r="B944" s="3"/>
      <c r="C944" s="3"/>
      <c r="D944" s="3"/>
      <c r="E944" s="3"/>
      <c r="F944" s="3"/>
      <c r="G944" s="3"/>
      <c r="H944" s="3"/>
    </row>
    <row r="945" spans="1:8" ht="13.2">
      <c r="A945" s="3"/>
      <c r="B945" s="3"/>
      <c r="C945" s="3"/>
      <c r="D945" s="3"/>
      <c r="E945" s="3"/>
      <c r="F945" s="3"/>
      <c r="G945" s="3"/>
      <c r="H945" s="3"/>
    </row>
    <row r="946" spans="1:8" ht="13.2">
      <c r="A946" s="3"/>
      <c r="B946" s="3"/>
      <c r="C946" s="3"/>
      <c r="D946" s="3"/>
      <c r="E946" s="3"/>
      <c r="F946" s="3"/>
      <c r="G946" s="3"/>
      <c r="H946" s="3"/>
    </row>
    <row r="947" spans="1:8" ht="13.2">
      <c r="A947" s="3"/>
      <c r="B947" s="3"/>
      <c r="C947" s="3"/>
      <c r="D947" s="3"/>
      <c r="E947" s="3"/>
      <c r="F947" s="3"/>
      <c r="G947" s="3"/>
      <c r="H947" s="3"/>
    </row>
    <row r="948" spans="1:8" ht="13.2">
      <c r="A948" s="3"/>
      <c r="B948" s="3"/>
      <c r="C948" s="3"/>
      <c r="D948" s="3"/>
      <c r="E948" s="3"/>
      <c r="F948" s="3"/>
      <c r="G948" s="3"/>
      <c r="H948" s="3"/>
    </row>
    <row r="949" spans="1:8" ht="13.2">
      <c r="A949" s="3"/>
      <c r="B949" s="3"/>
      <c r="C949" s="3"/>
      <c r="D949" s="3"/>
      <c r="E949" s="3"/>
      <c r="F949" s="3"/>
      <c r="G949" s="3"/>
      <c r="H949" s="3"/>
    </row>
    <row r="950" spans="1:8" ht="13.2">
      <c r="A950" s="3"/>
      <c r="B950" s="3"/>
      <c r="C950" s="3"/>
      <c r="D950" s="3"/>
      <c r="E950" s="3"/>
      <c r="F950" s="3"/>
      <c r="G950" s="3"/>
      <c r="H950" s="3"/>
    </row>
    <row r="951" spans="1:8" ht="13.2">
      <c r="A951" s="3"/>
      <c r="B951" s="3"/>
      <c r="C951" s="3"/>
      <c r="D951" s="3"/>
      <c r="E951" s="3"/>
      <c r="F951" s="3"/>
      <c r="G951" s="3"/>
      <c r="H951" s="3"/>
    </row>
    <row r="952" spans="1:8" ht="13.2">
      <c r="A952" s="3"/>
      <c r="B952" s="3"/>
      <c r="C952" s="3"/>
      <c r="D952" s="3"/>
      <c r="E952" s="3"/>
      <c r="F952" s="3"/>
      <c r="G952" s="3"/>
      <c r="H952" s="3"/>
    </row>
    <row r="953" spans="1:8" ht="13.2">
      <c r="A953" s="3"/>
      <c r="B953" s="3"/>
      <c r="C953" s="3"/>
      <c r="D953" s="3"/>
      <c r="E953" s="3"/>
      <c r="F953" s="3"/>
      <c r="G953" s="3"/>
      <c r="H953" s="3"/>
    </row>
    <row r="954" spans="1:8" ht="13.2">
      <c r="A954" s="3"/>
      <c r="B954" s="3"/>
      <c r="C954" s="3"/>
      <c r="D954" s="3"/>
      <c r="E954" s="3"/>
      <c r="F954" s="3"/>
      <c r="G954" s="3"/>
      <c r="H954" s="3"/>
    </row>
    <row r="955" spans="1:8" ht="13.2">
      <c r="A955" s="3"/>
      <c r="B955" s="3"/>
      <c r="C955" s="3"/>
      <c r="D955" s="3"/>
      <c r="E955" s="3"/>
      <c r="F955" s="3"/>
      <c r="G955" s="3"/>
      <c r="H955" s="3"/>
    </row>
    <row r="956" spans="1:8" ht="13.2">
      <c r="A956" s="3"/>
      <c r="B956" s="3"/>
      <c r="C956" s="3"/>
      <c r="D956" s="3"/>
      <c r="E956" s="3"/>
      <c r="F956" s="3"/>
      <c r="G956" s="3"/>
      <c r="H956" s="3"/>
    </row>
    <row r="957" spans="1:8" ht="13.2">
      <c r="A957" s="3"/>
      <c r="B957" s="3"/>
      <c r="C957" s="3"/>
      <c r="D957" s="3"/>
      <c r="E957" s="3"/>
      <c r="F957" s="3"/>
      <c r="G957" s="3"/>
      <c r="H957" s="3"/>
    </row>
    <row r="958" spans="1:8" ht="13.2">
      <c r="A958" s="3"/>
      <c r="B958" s="3"/>
      <c r="C958" s="3"/>
      <c r="D958" s="3"/>
      <c r="E958" s="3"/>
      <c r="F958" s="3"/>
      <c r="G958" s="3"/>
      <c r="H958" s="3"/>
    </row>
    <row r="959" spans="1:8" ht="13.2">
      <c r="A959" s="3"/>
      <c r="B959" s="3"/>
      <c r="C959" s="3"/>
      <c r="D959" s="3"/>
      <c r="E959" s="3"/>
      <c r="F959" s="3"/>
      <c r="G959" s="3"/>
      <c r="H959" s="3"/>
    </row>
    <row r="960" spans="1:8" ht="13.2">
      <c r="A960" s="3"/>
      <c r="B960" s="3"/>
      <c r="C960" s="3"/>
      <c r="D960" s="3"/>
      <c r="E960" s="3"/>
      <c r="F960" s="3"/>
      <c r="G960" s="3"/>
      <c r="H960" s="3"/>
    </row>
    <row r="961" spans="1:8" ht="13.2">
      <c r="A961" s="3"/>
      <c r="B961" s="3"/>
      <c r="C961" s="3"/>
      <c r="D961" s="3"/>
      <c r="E961" s="3"/>
      <c r="F961" s="3"/>
      <c r="G961" s="3"/>
      <c r="H961" s="3"/>
    </row>
    <row r="962" spans="1:8" ht="13.2">
      <c r="A962" s="3"/>
      <c r="B962" s="3"/>
      <c r="C962" s="3"/>
      <c r="D962" s="3"/>
      <c r="E962" s="3"/>
      <c r="F962" s="3"/>
      <c r="G962" s="3"/>
      <c r="H962" s="3"/>
    </row>
    <row r="963" spans="1:8" ht="13.2">
      <c r="A963" s="3"/>
      <c r="B963" s="3"/>
      <c r="C963" s="3"/>
      <c r="D963" s="3"/>
      <c r="E963" s="3"/>
      <c r="F963" s="3"/>
      <c r="G963" s="3"/>
      <c r="H963" s="3"/>
    </row>
    <row r="964" spans="1:8" ht="13.2">
      <c r="A964" s="3"/>
      <c r="B964" s="3"/>
      <c r="C964" s="3"/>
      <c r="D964" s="3"/>
      <c r="E964" s="3"/>
      <c r="F964" s="3"/>
      <c r="G964" s="3"/>
      <c r="H964" s="3"/>
    </row>
    <row r="965" spans="1:8" ht="13.2">
      <c r="A965" s="3"/>
      <c r="B965" s="3"/>
      <c r="C965" s="3"/>
      <c r="D965" s="3"/>
      <c r="E965" s="3"/>
      <c r="F965" s="3"/>
      <c r="G965" s="3"/>
      <c r="H965" s="3"/>
    </row>
    <row r="966" spans="1:8" ht="13.2">
      <c r="A966" s="3"/>
      <c r="B966" s="3"/>
      <c r="C966" s="3"/>
      <c r="D966" s="3"/>
      <c r="E966" s="3"/>
      <c r="F966" s="3"/>
      <c r="G966" s="3"/>
      <c r="H966" s="3"/>
    </row>
    <row r="967" spans="1:8" ht="13.2">
      <c r="A967" s="3"/>
      <c r="B967" s="3"/>
      <c r="C967" s="3"/>
      <c r="D967" s="3"/>
      <c r="E967" s="3"/>
      <c r="F967" s="3"/>
      <c r="G967" s="3"/>
      <c r="H967" s="3"/>
    </row>
    <row r="968" spans="1:8" ht="13.2">
      <c r="A968" s="3"/>
      <c r="B968" s="3"/>
      <c r="C968" s="3"/>
      <c r="D968" s="3"/>
      <c r="E968" s="3"/>
      <c r="F968" s="3"/>
      <c r="G968" s="3"/>
      <c r="H968" s="3"/>
    </row>
    <row r="969" spans="1:8" ht="13.2">
      <c r="A969" s="3"/>
      <c r="B969" s="3"/>
      <c r="C969" s="3"/>
      <c r="D969" s="3"/>
      <c r="E969" s="3"/>
      <c r="F969" s="3"/>
      <c r="G969" s="3"/>
      <c r="H969" s="3"/>
    </row>
  </sheetData>
  <mergeCells count="1">
    <mergeCell ref="A1:B1"/>
  </mergeCells>
  <printOptions horizontalCentered="1" gridLines="1"/>
  <pageMargins left="0.7" right="0.7" top="0.75" bottom="0.75" header="0" footer="0"/>
  <pageSetup paperSize="9" pageOrder="overThenDown" orientation="landscape" cellComments="atEn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E1D0-C3FD-4DB9-814A-A52363C3F5A0}">
  <dimension ref="A1:G3"/>
  <sheetViews>
    <sheetView workbookViewId="0">
      <selection activeCell="A5" sqref="A5"/>
    </sheetView>
  </sheetViews>
  <sheetFormatPr defaultRowHeight="13.2"/>
  <cols>
    <col min="1" max="1" width="11.21875" style="107" customWidth="1"/>
    <col min="2" max="2" width="3.33203125" style="107" customWidth="1"/>
    <col min="4" max="4" width="2" customWidth="1"/>
    <col min="5" max="5" width="12.5546875" customWidth="1"/>
    <col min="6" max="6" width="2.109375" customWidth="1"/>
    <col min="7" max="7" width="8.88671875" style="16"/>
  </cols>
  <sheetData>
    <row r="1" spans="1:7">
      <c r="A1" s="16" t="s">
        <v>119</v>
      </c>
      <c r="C1" s="387" t="s">
        <v>144</v>
      </c>
      <c r="D1" s="387"/>
      <c r="E1" s="387"/>
    </row>
    <row r="3" spans="1:7" s="365" customFormat="1">
      <c r="A3" s="362" t="s">
        <v>0</v>
      </c>
      <c r="B3" s="363"/>
      <c r="C3" s="363" t="s">
        <v>143</v>
      </c>
      <c r="D3" s="363"/>
      <c r="E3" s="363" t="s">
        <v>99</v>
      </c>
      <c r="F3" s="363"/>
      <c r="G3" s="364" t="s">
        <v>15</v>
      </c>
    </row>
  </sheetData>
  <mergeCells count="1">
    <mergeCell ref="C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6" customWidth="1"/>
  </cols>
  <sheetData>
    <row r="1" spans="1:6">
      <c r="A1" s="6"/>
      <c r="B1" s="7" t="s">
        <v>28</v>
      </c>
      <c r="C1" s="4"/>
      <c r="D1" s="4"/>
      <c r="E1" s="4"/>
      <c r="F1" s="5"/>
    </row>
    <row r="2" spans="1:6">
      <c r="A2" s="8"/>
      <c r="B2" s="9"/>
      <c r="C2" s="10"/>
      <c r="D2" s="10"/>
      <c r="E2" s="10"/>
      <c r="F2" s="99"/>
    </row>
    <row r="3" spans="1:6">
      <c r="A3" s="11" t="s">
        <v>0</v>
      </c>
      <c r="B3" s="13" t="s">
        <v>7</v>
      </c>
      <c r="C3" s="12" t="s">
        <v>29</v>
      </c>
      <c r="D3" s="13" t="s">
        <v>30</v>
      </c>
      <c r="E3" s="13" t="s">
        <v>32</v>
      </c>
      <c r="F3" s="35" t="s">
        <v>31</v>
      </c>
    </row>
    <row r="4" spans="1:6">
      <c r="A4" s="36"/>
      <c r="B4" s="86">
        <v>1</v>
      </c>
      <c r="D4" s="83">
        <v>15</v>
      </c>
      <c r="E4" s="72" t="s">
        <v>60</v>
      </c>
    </row>
    <row r="5" spans="1:6">
      <c r="A5" s="36"/>
      <c r="B5" s="86">
        <v>2</v>
      </c>
      <c r="D5" s="83">
        <v>4.13</v>
      </c>
      <c r="E5" s="72" t="s">
        <v>60</v>
      </c>
    </row>
    <row r="6" spans="1:6">
      <c r="A6" s="36"/>
      <c r="B6" s="86">
        <v>4</v>
      </c>
      <c r="D6" s="96">
        <v>6.38</v>
      </c>
      <c r="E6" s="72" t="s">
        <v>60</v>
      </c>
    </row>
    <row r="7" spans="1:6">
      <c r="A7" s="36"/>
      <c r="B7" s="86">
        <v>5</v>
      </c>
      <c r="D7" s="96">
        <v>6.75</v>
      </c>
      <c r="E7" s="72" t="s">
        <v>60</v>
      </c>
    </row>
    <row r="8" spans="1:6">
      <c r="A8" s="36"/>
      <c r="B8" s="86">
        <v>6</v>
      </c>
      <c r="D8" s="83">
        <v>10.5</v>
      </c>
      <c r="E8" s="72" t="s">
        <v>60</v>
      </c>
    </row>
    <row r="9" spans="1:6">
      <c r="A9" s="36"/>
      <c r="B9" s="86">
        <v>8</v>
      </c>
      <c r="D9" s="83">
        <v>12.38</v>
      </c>
      <c r="E9" s="72" t="s">
        <v>60</v>
      </c>
    </row>
    <row r="10" spans="1:6">
      <c r="A10" s="36"/>
      <c r="B10" s="86">
        <v>9</v>
      </c>
      <c r="D10" s="83">
        <v>12.75</v>
      </c>
      <c r="E10" s="72" t="s">
        <v>60</v>
      </c>
    </row>
    <row r="11" spans="1:6">
      <c r="A11" s="36"/>
      <c r="B11" s="86">
        <v>10</v>
      </c>
      <c r="D11" s="83">
        <v>14.63</v>
      </c>
      <c r="E11" s="72" t="s">
        <v>60</v>
      </c>
    </row>
    <row r="12" spans="1:6">
      <c r="A12" s="36"/>
      <c r="B12" s="86">
        <v>11</v>
      </c>
      <c r="D12" s="83">
        <v>9.3800000000000008</v>
      </c>
      <c r="E12" s="72" t="s">
        <v>60</v>
      </c>
    </row>
    <row r="13" spans="1:6">
      <c r="A13" s="36"/>
      <c r="B13" s="86">
        <v>12</v>
      </c>
      <c r="D13" s="83">
        <v>8.25</v>
      </c>
      <c r="E13" s="72" t="s">
        <v>60</v>
      </c>
    </row>
    <row r="14" spans="1:6">
      <c r="A14" s="36"/>
      <c r="B14" s="86">
        <v>13</v>
      </c>
      <c r="D14" s="96">
        <v>13.13</v>
      </c>
      <c r="E14" s="72" t="s">
        <v>60</v>
      </c>
    </row>
    <row r="15" spans="1:6">
      <c r="A15" s="36"/>
      <c r="B15" s="86">
        <v>14</v>
      </c>
      <c r="D15" s="83">
        <v>9.75</v>
      </c>
      <c r="E15" s="72" t="s">
        <v>60</v>
      </c>
    </row>
    <row r="16" spans="1:6">
      <c r="A16" s="36"/>
      <c r="B16" s="86">
        <v>15</v>
      </c>
      <c r="D16" s="83">
        <v>9.75</v>
      </c>
      <c r="E16" s="72" t="s">
        <v>60</v>
      </c>
    </row>
    <row r="17" spans="1:5">
      <c r="A17" s="36"/>
      <c r="B17" s="86">
        <v>16</v>
      </c>
      <c r="D17" s="83">
        <v>8.6300000000000008</v>
      </c>
      <c r="E17" s="72" t="s">
        <v>60</v>
      </c>
    </row>
    <row r="18" spans="1:5">
      <c r="A18" s="36"/>
      <c r="B18" s="86">
        <v>17</v>
      </c>
      <c r="D18" s="95">
        <v>9.75</v>
      </c>
      <c r="E18" s="72" t="s">
        <v>60</v>
      </c>
    </row>
    <row r="19" spans="1:5">
      <c r="A19" s="36"/>
      <c r="B19" s="86">
        <v>18</v>
      </c>
      <c r="D19" s="83">
        <v>21.38</v>
      </c>
      <c r="E19" s="72" t="s">
        <v>60</v>
      </c>
    </row>
    <row r="20" spans="1:5">
      <c r="A20" s="36"/>
      <c r="B20" s="86" t="s">
        <v>71</v>
      </c>
      <c r="D20" s="83">
        <v>12.75</v>
      </c>
      <c r="E20" s="72" t="s">
        <v>60</v>
      </c>
    </row>
    <row r="21" spans="1:5">
      <c r="A21" s="36"/>
      <c r="B21" s="86" t="s">
        <v>72</v>
      </c>
      <c r="D21" s="83">
        <v>12.75</v>
      </c>
      <c r="E21" s="72" t="s">
        <v>60</v>
      </c>
    </row>
    <row r="22" spans="1:5">
      <c r="A22" s="36"/>
      <c r="B22" s="86">
        <v>20</v>
      </c>
      <c r="D22" s="96">
        <v>9.75</v>
      </c>
      <c r="E22" s="72" t="s">
        <v>60</v>
      </c>
    </row>
    <row r="23" spans="1:5">
      <c r="A23" s="36"/>
      <c r="B23" s="86">
        <v>21</v>
      </c>
      <c r="D23" s="83">
        <v>9</v>
      </c>
      <c r="E23" s="72" t="s">
        <v>60</v>
      </c>
    </row>
    <row r="24" spans="1:5">
      <c r="A24" s="36"/>
      <c r="B24" s="86">
        <v>22</v>
      </c>
      <c r="D24" s="83">
        <v>8.6300000000000008</v>
      </c>
      <c r="E24" s="72" t="s">
        <v>60</v>
      </c>
    </row>
    <row r="25" spans="1:5">
      <c r="A25" s="36"/>
      <c r="B25" s="86">
        <v>23</v>
      </c>
      <c r="D25" s="83">
        <v>8.6300000000000008</v>
      </c>
      <c r="E25" s="72" t="s">
        <v>60</v>
      </c>
    </row>
    <row r="26" spans="1:5">
      <c r="A26" s="36"/>
      <c r="B26" s="86">
        <v>24</v>
      </c>
      <c r="D26" s="96">
        <v>9.75</v>
      </c>
      <c r="E26" s="72" t="s">
        <v>60</v>
      </c>
    </row>
    <row r="27" spans="1:5">
      <c r="A27" s="36"/>
      <c r="B27" s="86" t="s">
        <v>73</v>
      </c>
      <c r="D27" s="83">
        <v>10.88</v>
      </c>
      <c r="E27" s="72" t="s">
        <v>60</v>
      </c>
    </row>
    <row r="28" spans="1:5">
      <c r="A28" s="36"/>
      <c r="B28" s="86" t="s">
        <v>74</v>
      </c>
      <c r="D28" s="83">
        <v>10.88</v>
      </c>
      <c r="E28" s="72" t="s">
        <v>60</v>
      </c>
    </row>
    <row r="29" spans="1:5">
      <c r="A29" s="36"/>
      <c r="B29" s="86">
        <v>27</v>
      </c>
      <c r="D29" s="83">
        <v>15</v>
      </c>
      <c r="E29" s="72" t="s">
        <v>60</v>
      </c>
    </row>
    <row r="30" spans="1:5">
      <c r="A30" s="36"/>
      <c r="B30" s="86">
        <v>28</v>
      </c>
      <c r="D30" s="83">
        <v>37.130000000000003</v>
      </c>
      <c r="E30" s="72" t="s">
        <v>60</v>
      </c>
    </row>
    <row r="31" spans="1:5">
      <c r="A31" s="36"/>
      <c r="B31" s="86">
        <v>29</v>
      </c>
      <c r="D31" s="83">
        <v>9.75</v>
      </c>
      <c r="E31" s="72" t="s">
        <v>60</v>
      </c>
    </row>
    <row r="32" spans="1:5">
      <c r="A32" s="36"/>
      <c r="B32" s="86">
        <v>30</v>
      </c>
      <c r="D32" s="83">
        <v>9.3800000000000008</v>
      </c>
      <c r="E32" s="72" t="s">
        <v>60</v>
      </c>
    </row>
    <row r="33" spans="1:5">
      <c r="A33" s="36"/>
      <c r="B33" s="86" t="s">
        <v>76</v>
      </c>
      <c r="D33" s="83">
        <v>52.13</v>
      </c>
      <c r="E33" s="72" t="s">
        <v>60</v>
      </c>
    </row>
    <row r="34" spans="1:5">
      <c r="A34" s="36"/>
      <c r="B34" s="89">
        <v>1</v>
      </c>
      <c r="D34" s="98">
        <v>35.630000000000003</v>
      </c>
      <c r="E34" s="72" t="s">
        <v>60</v>
      </c>
    </row>
    <row r="35" spans="1:5">
      <c r="A35" s="36"/>
      <c r="B35" s="89">
        <v>2</v>
      </c>
      <c r="D35" s="98">
        <v>24.75</v>
      </c>
      <c r="E35" s="72" t="s">
        <v>60</v>
      </c>
    </row>
    <row r="36" spans="1:5">
      <c r="A36" s="36"/>
      <c r="B36" s="89">
        <v>5</v>
      </c>
      <c r="D36" s="98">
        <v>21.38</v>
      </c>
      <c r="E36" s="72" t="s">
        <v>60</v>
      </c>
    </row>
    <row r="37" spans="1:5">
      <c r="A37" s="36"/>
      <c r="B37" s="89">
        <v>6</v>
      </c>
      <c r="D37" s="98">
        <v>13.13</v>
      </c>
      <c r="E37" s="72" t="s">
        <v>60</v>
      </c>
    </row>
    <row r="38" spans="1:5">
      <c r="A38" s="36"/>
      <c r="B38" s="89">
        <v>7</v>
      </c>
      <c r="D38" s="98">
        <v>17.63</v>
      </c>
      <c r="E38" s="72" t="s">
        <v>60</v>
      </c>
    </row>
    <row r="39" spans="1:5">
      <c r="A39" s="36"/>
      <c r="B39" s="89">
        <v>8</v>
      </c>
      <c r="D39" s="98">
        <v>15.75</v>
      </c>
      <c r="E39" s="72" t="s">
        <v>60</v>
      </c>
    </row>
    <row r="40" spans="1:5">
      <c r="A40" s="36"/>
      <c r="B40" s="89" t="s">
        <v>80</v>
      </c>
      <c r="D40" s="98">
        <v>13.88</v>
      </c>
      <c r="E40" s="7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ExpenseReport</vt:lpstr>
      <vt:lpstr>Receipts</vt:lpstr>
      <vt:lpstr> Budget Performance 2022-23</vt:lpstr>
      <vt:lpstr>Table for Budget</vt:lpstr>
      <vt:lpstr>Allotment Rents</vt:lpstr>
      <vt:lpstr>Committed Spend accruals</vt:lpstr>
      <vt:lpstr>Reconciliation</vt:lpstr>
      <vt:lpstr>Pavillion Hire Account</vt:lpstr>
      <vt:lpstr>Invoice Raised</vt:lpstr>
      <vt:lpstr>' Budget Performance 2022-23'!Print_Area</vt:lpstr>
      <vt:lpstr>ExpenseReport!Print_Area</vt:lpstr>
      <vt:lpstr>Receipts!Print_Area</vt:lpstr>
      <vt:lpstr>Reconciliation!Print_Area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2022-04-24T12:45:42Z</cp:lastPrinted>
  <dcterms:created xsi:type="dcterms:W3CDTF">2019-04-12T15:29:38Z</dcterms:created>
  <dcterms:modified xsi:type="dcterms:W3CDTF">2022-05-10T19:44:28Z</dcterms:modified>
</cp:coreProperties>
</file>