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1\"/>
    </mc:Choice>
  </mc:AlternateContent>
  <xr:revisionPtr revIDLastSave="0" documentId="13_ncr:1_{A064C04B-339E-43F6-99C8-E3A0C88C742F}" xr6:coauthVersionLast="47" xr6:coauthVersionMax="47" xr10:uidLastSave="{00000000-0000-0000-0000-000000000000}"/>
  <bookViews>
    <workbookView xWindow="-108" yWindow="-108" windowWidth="23256" windowHeight="12576" tabRatio="797" activeTab="1" xr2:uid="{00000000-000D-0000-FFFF-FFFF00000000}"/>
  </bookViews>
  <sheets>
    <sheet name="Receipts" sheetId="1" r:id="rId1"/>
    <sheet name=" Budget Performance 2021-22" sheetId="3" r:id="rId2"/>
    <sheet name="Allotment Rents" sheetId="11" state="hidden" r:id="rId3"/>
    <sheet name="Invoice Raised" sheetId="9" state="hidden" r:id="rId4"/>
  </sheets>
  <definedNames>
    <definedName name="_xlnm._FilterDatabase" localSheetId="1" hidden="1">' Budget Performance 2021-22'!$A$2:$AN$177</definedName>
    <definedName name="categories">OFFSET(#REF!,0,0,MATCH(REPT("z",255),#REF!),1)</definedName>
    <definedName name="_xlnm.Print_Area" localSheetId="0">Receipts!$A$1:$J$43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62" i="3" l="1"/>
  <c r="AM162" i="3" s="1"/>
  <c r="I209" i="3"/>
  <c r="S209" i="3"/>
  <c r="Y209" i="3"/>
  <c r="AB209" i="3"/>
  <c r="AF162" i="3"/>
  <c r="AF163" i="3"/>
  <c r="AM163" i="3"/>
  <c r="AH140" i="3" l="1"/>
  <c r="AH139" i="3"/>
  <c r="AH138" i="3"/>
  <c r="AH135" i="3"/>
  <c r="AH134" i="3"/>
  <c r="AH133" i="3"/>
  <c r="AH132" i="3"/>
  <c r="AH131" i="3"/>
  <c r="AH130" i="3"/>
  <c r="AH129" i="3"/>
  <c r="AH127" i="3"/>
  <c r="AH126" i="3"/>
  <c r="AH125" i="3"/>
  <c r="AH124" i="3"/>
  <c r="AH123" i="3"/>
  <c r="AH118" i="3"/>
  <c r="AF94" i="3"/>
  <c r="AM81" i="3"/>
  <c r="AM76" i="3"/>
  <c r="C98" i="3"/>
  <c r="AM5" i="3" l="1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7" i="3"/>
  <c r="AM78" i="3"/>
  <c r="AM79" i="3"/>
  <c r="AM80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4" i="3"/>
  <c r="AK202" i="3"/>
  <c r="AK206" i="3" s="1"/>
  <c r="AL202" i="3"/>
  <c r="AL206" i="3" s="1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4" i="3"/>
  <c r="AM202" i="3" l="1"/>
  <c r="AI3" i="3"/>
  <c r="AM3" i="3" s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4" i="1"/>
  <c r="AF3" i="3" l="1"/>
  <c r="AC202" i="3" l="1"/>
  <c r="AC209" i="3" s="1"/>
  <c r="AC206" i="3" l="1"/>
  <c r="AD202" i="3" l="1"/>
  <c r="AD209" i="3" s="1"/>
  <c r="C202" i="3"/>
  <c r="AD206" i="3" l="1"/>
  <c r="AH202" i="3"/>
  <c r="AH206" i="3" s="1"/>
  <c r="AH211" i="3" s="1"/>
  <c r="AI202" i="3"/>
  <c r="AI206" i="3" s="1"/>
  <c r="AJ202" i="3"/>
  <c r="G43" i="1" l="1"/>
  <c r="AJ206" i="3" l="1"/>
  <c r="J3" i="1" l="1"/>
  <c r="J38" i="1"/>
  <c r="J39" i="1"/>
  <c r="J40" i="1"/>
  <c r="J41" i="1"/>
  <c r="J42" i="1"/>
  <c r="H202" i="3" l="1"/>
  <c r="H209" i="3" s="1"/>
  <c r="L202" i="3"/>
  <c r="L209" i="3" s="1"/>
  <c r="M202" i="3"/>
  <c r="M209" i="3" s="1"/>
  <c r="O202" i="3"/>
  <c r="P202" i="3"/>
  <c r="Q202" i="3"/>
  <c r="V202" i="3"/>
  <c r="W202" i="3"/>
  <c r="W209" i="3" s="1"/>
  <c r="X202" i="3"/>
  <c r="X209" i="3" s="1"/>
  <c r="Z202" i="3"/>
  <c r="Z209" i="3" s="1"/>
  <c r="AA202" i="3"/>
  <c r="Q206" i="3" l="1"/>
  <c r="Q209" i="3"/>
  <c r="V209" i="3"/>
  <c r="P206" i="3"/>
  <c r="P209" i="3"/>
  <c r="O204" i="3"/>
  <c r="O206" i="3" s="1"/>
  <c r="AA206" i="3"/>
  <c r="AA209" i="3"/>
  <c r="M206" i="3"/>
  <c r="V206" i="3"/>
  <c r="Z206" i="3"/>
  <c r="L206" i="3"/>
  <c r="X206" i="3"/>
  <c r="W206" i="3"/>
  <c r="H206" i="3"/>
  <c r="O209" i="3" l="1"/>
  <c r="D43" i="1"/>
  <c r="E43" i="1"/>
  <c r="F43" i="1"/>
  <c r="H43" i="1"/>
  <c r="I43" i="1"/>
  <c r="C43" i="1"/>
  <c r="U202" i="3" l="1"/>
  <c r="J202" i="3"/>
  <c r="J209" i="3" s="1"/>
  <c r="T202" i="3"/>
  <c r="T209" i="3" s="1"/>
  <c r="U206" i="3" l="1"/>
  <c r="U209" i="3"/>
  <c r="T206" i="3"/>
  <c r="J206" i="3"/>
  <c r="F202" i="3"/>
  <c r="G202" i="3"/>
  <c r="R202" i="3"/>
  <c r="R209" i="3" s="1"/>
  <c r="E202" i="3"/>
  <c r="N202" i="3"/>
  <c r="N209" i="3" s="1"/>
  <c r="K202" i="3"/>
  <c r="K209" i="3" s="1"/>
  <c r="E204" i="3" l="1"/>
  <c r="E209" i="3" s="1"/>
  <c r="F204" i="3"/>
  <c r="F209" i="3" s="1"/>
  <c r="G204" i="3"/>
  <c r="G206" i="3" s="1"/>
  <c r="R206" i="3"/>
  <c r="N206" i="3"/>
  <c r="F206" i="3"/>
  <c r="AF204" i="3" l="1"/>
  <c r="G209" i="3"/>
  <c r="K206" i="3"/>
  <c r="E206" i="3"/>
  <c r="C204" i="3"/>
  <c r="C42" i="11"/>
  <c r="H35" i="11" l="1"/>
  <c r="G35" i="11"/>
  <c r="D35" i="11"/>
  <c r="C40" i="11" s="1"/>
  <c r="C35" i="11"/>
  <c r="C38" i="11" s="1"/>
  <c r="C44" i="11" s="1"/>
  <c r="D46" i="11" s="1"/>
  <c r="J43" i="1" l="1"/>
  <c r="AF202" i="3" l="1"/>
  <c r="AF206" i="3" l="1"/>
  <c r="AH212" i="3" s="1"/>
  <c r="AH216" i="3" s="1"/>
  <c r="AH218" i="3" s="1"/>
  <c r="C206" i="3"/>
</calcChain>
</file>

<file path=xl/sharedStrings.xml><?xml version="1.0" encoding="utf-8"?>
<sst xmlns="http://schemas.openxmlformats.org/spreadsheetml/2006/main" count="533" uniqueCount="209">
  <si>
    <t>Date</t>
  </si>
  <si>
    <t>Item</t>
  </si>
  <si>
    <t>salary</t>
  </si>
  <si>
    <t>Pension</t>
  </si>
  <si>
    <t>Paye</t>
  </si>
  <si>
    <t>training</t>
  </si>
  <si>
    <t>RECEIPTS</t>
  </si>
  <si>
    <t>Details</t>
  </si>
  <si>
    <t>Precept</t>
  </si>
  <si>
    <t>insurance</t>
  </si>
  <si>
    <t>Grants</t>
  </si>
  <si>
    <t>CIL</t>
  </si>
  <si>
    <t>TOTAL</t>
  </si>
  <si>
    <t>S137</t>
  </si>
  <si>
    <t>Total Precept Expenses</t>
  </si>
  <si>
    <t>Total</t>
  </si>
  <si>
    <t>VAT Refund</t>
  </si>
  <si>
    <t xml:space="preserve">Subscriptions
</t>
  </si>
  <si>
    <t>Office Rent</t>
  </si>
  <si>
    <t>INVOICES RAISED</t>
  </si>
  <si>
    <t>Payee</t>
  </si>
  <si>
    <t>Amount</t>
  </si>
  <si>
    <t>Paid</t>
  </si>
  <si>
    <t>Description</t>
  </si>
  <si>
    <t>General Reserve</t>
  </si>
  <si>
    <t>Payment</t>
  </si>
  <si>
    <t>Utilities</t>
  </si>
  <si>
    <t>Handyman Equipment</t>
  </si>
  <si>
    <t>ADMINISTRATION</t>
  </si>
  <si>
    <t>GRANTS</t>
  </si>
  <si>
    <t>ALLOTMENTS</t>
  </si>
  <si>
    <t>PARKS &amp;
 OPEN SPACES</t>
  </si>
  <si>
    <t>Allotment Rent</t>
  </si>
  <si>
    <t>STAFF COSTS</t>
  </si>
  <si>
    <t>Budget</t>
  </si>
  <si>
    <t>water</t>
  </si>
  <si>
    <t>Rent</t>
  </si>
  <si>
    <t>Bank Fees</t>
  </si>
  <si>
    <t>Web Services</t>
  </si>
  <si>
    <t>Accountancy &amp; Audit</t>
  </si>
  <si>
    <t>Grounds Maintenace Contract</t>
  </si>
  <si>
    <t>Holiday Activities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</si>
  <si>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</si>
  <si>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</si>
  <si>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</si>
  <si>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</si>
  <si>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</si>
  <si>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</si>
  <si>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</si>
  <si>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</si>
  <si>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</si>
  <si>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</si>
  <si>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</si>
  <si>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</si>
  <si>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</si>
  <si>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</si>
  <si>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</si>
  <si>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</si>
  <si>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</si>
  <si>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CiL</t>
  </si>
  <si>
    <t>Planned end of Year</t>
  </si>
  <si>
    <t>Village Hall car parking</t>
  </si>
  <si>
    <t>Top up Capital Works</t>
  </si>
  <si>
    <t>Allotment Deposit</t>
  </si>
  <si>
    <t>Allotments Income</t>
  </si>
  <si>
    <t>PRECEPT</t>
  </si>
  <si>
    <t>Forecast Spend</t>
  </si>
  <si>
    <t>Total YTD</t>
  </si>
  <si>
    <t>Vat Number</t>
  </si>
  <si>
    <t>Expenditure</t>
  </si>
  <si>
    <t>balance</t>
  </si>
  <si>
    <t>2021-2022</t>
  </si>
  <si>
    <t>External Labour</t>
  </si>
  <si>
    <t>Ofice Equipment (Stationery +Postage)</t>
  </si>
  <si>
    <t xml:space="preserve">Interest
</t>
  </si>
  <si>
    <t>06.04.2021</t>
  </si>
  <si>
    <t xml:space="preserve">Allotment rent  </t>
  </si>
  <si>
    <t xml:space="preserve">Locality Fund </t>
  </si>
  <si>
    <t>08.04.2021</t>
  </si>
  <si>
    <t>09.04.2021</t>
  </si>
  <si>
    <t>Swalec DD</t>
  </si>
  <si>
    <t>Rent - Village Hall</t>
  </si>
  <si>
    <t>11.04.2021</t>
  </si>
  <si>
    <t>Maldon fence</t>
  </si>
  <si>
    <t>EALC/NALC</t>
  </si>
  <si>
    <t>Amazon</t>
  </si>
  <si>
    <t>Oak Park Burial Ground</t>
  </si>
  <si>
    <t>FE Camera</t>
  </si>
  <si>
    <t>Capital Works</t>
  </si>
  <si>
    <t>essex pension fund</t>
  </si>
  <si>
    <t>wicksteed</t>
  </si>
  <si>
    <t>hmrc</t>
  </si>
  <si>
    <t>handyman</t>
  </si>
  <si>
    <t>clerk</t>
  </si>
  <si>
    <t>playquip</t>
  </si>
  <si>
    <t>clerk expenses</t>
  </si>
  <si>
    <t>handyman expenses</t>
  </si>
  <si>
    <t>20.04.2021</t>
  </si>
  <si>
    <t>13.04.2021</t>
  </si>
  <si>
    <t>21.04.2021</t>
  </si>
  <si>
    <t>Play inspections</t>
  </si>
  <si>
    <t>26.04.2021</t>
  </si>
  <si>
    <t xml:space="preserve">Wave </t>
  </si>
  <si>
    <t>Precept 50%</t>
  </si>
  <si>
    <t>28.04.2021</t>
  </si>
  <si>
    <t>BG Premium Bathroom (deposit)</t>
  </si>
  <si>
    <t>04.05.2021</t>
  </si>
  <si>
    <t>GW Village Hall</t>
  </si>
  <si>
    <t>Cllr Palmer - hose</t>
  </si>
  <si>
    <t>Gt Waltham Parish news</t>
  </si>
  <si>
    <t>Glasdon</t>
  </si>
  <si>
    <t>Hags</t>
  </si>
  <si>
    <t>fenland leisure</t>
  </si>
  <si>
    <t>Premier Playgrounds</t>
  </si>
  <si>
    <t>JCM Services</t>
  </si>
  <si>
    <t>Clerk salary</t>
  </si>
  <si>
    <t>Handyman</t>
  </si>
  <si>
    <t>Clerk expenses</t>
  </si>
  <si>
    <t>Hmrc</t>
  </si>
  <si>
    <t>Cllr Steel - signs</t>
  </si>
  <si>
    <t>17.05.2021</t>
  </si>
  <si>
    <t>GW VH Rent Catch up</t>
  </si>
  <si>
    <t>Legal fees - Blossum Way</t>
  </si>
  <si>
    <t>12.05.2021</t>
  </si>
  <si>
    <t>24.05.2021</t>
  </si>
  <si>
    <t>25.05.2021</t>
  </si>
  <si>
    <t>02.06.2021</t>
  </si>
  <si>
    <t>01.06.2021</t>
  </si>
  <si>
    <t>J.Jenkins- materials for Train</t>
  </si>
  <si>
    <t>14.06.2021</t>
  </si>
  <si>
    <t>BHIB INSURANCE</t>
  </si>
  <si>
    <t>HMRC</t>
  </si>
  <si>
    <t>HANDYAN EXPENSES</t>
  </si>
  <si>
    <t>HANDYMAN SALARY</t>
  </si>
  <si>
    <t>CLERK EXPENSES</t>
  </si>
  <si>
    <t>17.06.2021</t>
  </si>
  <si>
    <t>BG Premium Bathroom (50%)</t>
  </si>
  <si>
    <t>28.06.2021</t>
  </si>
  <si>
    <t>Chelmsford City Council</t>
  </si>
  <si>
    <t>Agreed General reserve</t>
  </si>
  <si>
    <t>Unspent Precept</t>
  </si>
  <si>
    <t>Current</t>
  </si>
  <si>
    <t>Vat Reclaim</t>
  </si>
  <si>
    <t>Forecast</t>
  </si>
  <si>
    <t>Additional VAT</t>
  </si>
  <si>
    <t>20.07.2021</t>
  </si>
  <si>
    <t>Village Hall</t>
  </si>
  <si>
    <t>Handyman expenses</t>
  </si>
  <si>
    <t>Clerk Wages</t>
  </si>
  <si>
    <t>Clerk Expenses</t>
  </si>
  <si>
    <t>Chatham Hall</t>
  </si>
  <si>
    <t>Cllr Jenkins - B&amp;Q</t>
  </si>
  <si>
    <t>amazon</t>
  </si>
  <si>
    <t>JCM</t>
  </si>
  <si>
    <t>Essex Pension Fund</t>
  </si>
  <si>
    <t>12.07.2021</t>
  </si>
  <si>
    <t>BG Premier Bathrooms</t>
  </si>
  <si>
    <t>09.07.2021</t>
  </si>
  <si>
    <t>HMRC - Vat return</t>
  </si>
  <si>
    <t>13.07.2021</t>
  </si>
  <si>
    <t>Caretaker</t>
  </si>
  <si>
    <t>Cllr Steel - Road Sign</t>
  </si>
  <si>
    <t>30.06.2021</t>
  </si>
  <si>
    <t>Service Charge</t>
  </si>
  <si>
    <t>Cllr Martin- Pavillion</t>
  </si>
  <si>
    <t>received and added to current account</t>
  </si>
  <si>
    <t>02.08.2021</t>
  </si>
  <si>
    <t>17.08.2021</t>
  </si>
  <si>
    <t>J.Buckley-Salary</t>
  </si>
  <si>
    <t>Clerks expenses</t>
  </si>
  <si>
    <t>Amazon-cable ties</t>
  </si>
  <si>
    <t>Amazon-Z fold towels</t>
  </si>
  <si>
    <t>Amazon-Foot bin</t>
  </si>
  <si>
    <t>Parishoner- Glass for Phone Box</t>
  </si>
  <si>
    <t>Training for Cllr palmer</t>
  </si>
  <si>
    <t>Exam for Cllr palmer</t>
  </si>
  <si>
    <t>20.08.2021</t>
  </si>
  <si>
    <t>Cllr Jenkins-Pavillion</t>
  </si>
  <si>
    <t>28.08.2021</t>
  </si>
  <si>
    <t>Writtle Forest Consultancy</t>
  </si>
  <si>
    <t>Chelmsford City Council - Play in the Park</t>
  </si>
  <si>
    <t>Clerk Salary</t>
  </si>
  <si>
    <t>22.09.2021</t>
  </si>
  <si>
    <t>Clerk - Expenses -paint</t>
  </si>
  <si>
    <t>Cllr Martin - Pavillion</t>
  </si>
  <si>
    <t>GST Homemaintenance</t>
  </si>
  <si>
    <t>27.09.21</t>
  </si>
  <si>
    <t>28.09.21</t>
  </si>
  <si>
    <t>29.09.21</t>
  </si>
  <si>
    <t>Pavillion Expenses - Cllr Martin</t>
  </si>
  <si>
    <t>30.09.21</t>
  </si>
  <si>
    <t>Swalec - Power</t>
  </si>
  <si>
    <t>02.09.2021</t>
  </si>
  <si>
    <t>Village Hall rent</t>
  </si>
  <si>
    <t>02.10.2021</t>
  </si>
  <si>
    <t>10.10.2021</t>
  </si>
  <si>
    <t>Cllr  Martin - Pavillion Expenses</t>
  </si>
  <si>
    <t>Return of duplicated payment - Cllr Martin</t>
  </si>
  <si>
    <t>PKF LITTLEJOHN</t>
  </si>
  <si>
    <t>Handyman Salary</t>
  </si>
  <si>
    <t>EALC - Training Cllr Steel</t>
  </si>
  <si>
    <t>EALC - Training Cllr Lockwood</t>
  </si>
  <si>
    <t>Amazon- Barrier Tape</t>
  </si>
  <si>
    <t>19.10.2021</t>
  </si>
  <si>
    <t>Water for Bury lane</t>
  </si>
  <si>
    <t>Wave - water for Brook Mead</t>
  </si>
  <si>
    <t>Wave - Water for Changing Room</t>
  </si>
  <si>
    <t>Handyman Expenses</t>
  </si>
  <si>
    <t>Locailty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</si>
</sst>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164" formatCode="mm/dd/yyyy"/>
    <numFmt numFmtId="165" formatCode="[$£]#,##0.00"/>
    <numFmt numFmtId="171" formatCode="_(* #,##0.00_);_(* \(#,##0.00\);_(* &quot;-&quot;??_);_(@_)"/>
    <numFmt numFmtId="172" formatCode="&quot;£&quot;#,##0.00"/>
    <numFmt numFmtId="173" formatCode="_(&quot;$&quot;* #,##0.00_);_(&quot;$&quot;* \(#,##0.00\);_(&quot;$&quot;* &quot;-&quot;??_);_(@_)"/>
  </numFmts>
  <fonts count="29">
    <font>
      <sz val="10"/>
      <color rgb="FF000000"/>
      <name val="Helvetica Neue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Helvetica Neue"/>
    </font>
    <font>
      <sz val="8"/>
      <color rgb="FF000000"/>
      <name val="Calibri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name val="Helvetica Neue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12"/>
      <color rgb="FF000000"/>
      <name val="Helvetica Neue"/>
    </font>
    <font>
      <sz val="8"/>
      <name val="Helvetica Neue"/>
    </font>
    <font>
      <b/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1"/>
        <bgColor rgb="FFFFFF00"/>
      </patternFill>
    </fill>
    <fill>
      <patternFill patternType="solid">
        <fgColor theme="1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6" fillId="0" borderId="5"/>
    <xf numFmtId="171" fontId="17" fillId="0" borderId="5" applyFont="0" applyFill="0" applyBorder="0" applyAlignment="0" applyProtection="0"/>
    <xf numFmtId="173" fontId="17" fillId="0" borderId="5" applyFont="0" applyFill="0" applyBorder="0" applyAlignment="0" applyProtection="0"/>
    <xf numFmtId="0" fontId="25" fillId="0" borderId="5"/>
  </cellStyleXfs>
  <cellXfs count="252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left" vertical="top"/>
    </xf>
    <xf numFmtId="1" fontId="1" fillId="0" borderId="4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49" fontId="7" fillId="0" borderId="4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0" fillId="0" borderId="0" xfId="0" applyNumberFormat="1" applyFont="1" applyAlignment="1">
      <alignment horizontal="center" vertical="top" wrapText="1"/>
    </xf>
    <xf numFmtId="8" fontId="0" fillId="0" borderId="5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8" fontId="1" fillId="4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172" fontId="5" fillId="2" borderId="6" xfId="0" applyNumberFormat="1" applyFont="1" applyFill="1" applyBorder="1" applyAlignment="1">
      <alignment horizontal="center" vertical="center" wrapText="1"/>
    </xf>
    <xf numFmtId="172" fontId="15" fillId="2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0" fillId="0" borderId="6" xfId="0" applyFont="1" applyBorder="1" applyAlignment="1">
      <alignment horizontal="center" vertical="top" wrapText="1"/>
    </xf>
    <xf numFmtId="0" fontId="21" fillId="0" borderId="6" xfId="0" applyFont="1" applyBorder="1" applyAlignment="1">
      <alignment vertical="center" wrapText="1"/>
    </xf>
    <xf numFmtId="8" fontId="21" fillId="0" borderId="6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top" wrapText="1"/>
    </xf>
    <xf numFmtId="0" fontId="0" fillId="0" borderId="14" xfId="0" applyFont="1" applyBorder="1" applyAlignment="1">
      <alignment horizontal="center" vertical="top" wrapText="1"/>
    </xf>
    <xf numFmtId="8" fontId="0" fillId="0" borderId="6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22" fillId="0" borderId="6" xfId="0" applyFont="1" applyBorder="1" applyAlignment="1">
      <alignment horizontal="center" vertical="center" wrapText="1"/>
    </xf>
    <xf numFmtId="8" fontId="0" fillId="0" borderId="6" xfId="0" applyNumberFormat="1" applyFont="1" applyBorder="1" applyAlignment="1">
      <alignment vertical="top" wrapText="1"/>
    </xf>
    <xf numFmtId="8" fontId="18" fillId="0" borderId="14" xfId="0" applyNumberFormat="1" applyFont="1" applyBorder="1" applyAlignment="1">
      <alignment horizontal="center" vertical="top" wrapText="1"/>
    </xf>
    <xf numFmtId="8" fontId="18" fillId="0" borderId="6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23" fillId="3" borderId="6" xfId="0" applyNumberFormat="1" applyFont="1" applyFill="1" applyBorder="1" applyAlignment="1">
      <alignment horizontal="center" vertical="top" wrapText="1"/>
    </xf>
    <xf numFmtId="8" fontId="24" fillId="3" borderId="6" xfId="0" applyNumberFormat="1" applyFont="1" applyFill="1" applyBorder="1" applyAlignment="1">
      <alignment horizontal="center" vertical="top" wrapText="1"/>
    </xf>
    <xf numFmtId="8" fontId="24" fillId="0" borderId="0" xfId="0" applyNumberFormat="1" applyFont="1" applyAlignment="1">
      <alignment horizontal="center" vertical="top" wrapText="1"/>
    </xf>
    <xf numFmtId="8" fontId="21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8" fontId="4" fillId="4" borderId="6" xfId="0" applyNumberFormat="1" applyFont="1" applyFill="1" applyBorder="1" applyAlignment="1">
      <alignment horizontal="center" vertical="top" wrapText="1"/>
    </xf>
    <xf numFmtId="8" fontId="13" fillId="4" borderId="6" xfId="0" applyNumberFormat="1" applyFont="1" applyFill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8" fontId="0" fillId="0" borderId="11" xfId="0" applyNumberFormat="1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8" fontId="18" fillId="0" borderId="0" xfId="0" applyNumberFormat="1" applyFont="1" applyAlignment="1">
      <alignment horizontal="center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1" fillId="7" borderId="6" xfId="0" applyNumberFormat="1" applyFont="1" applyFill="1" applyBorder="1" applyAlignment="1">
      <alignment horizontal="center" vertical="center"/>
    </xf>
    <xf numFmtId="8" fontId="0" fillId="4" borderId="5" xfId="0" applyNumberFormat="1" applyFont="1" applyFill="1" applyBorder="1" applyAlignment="1">
      <alignment vertical="top" wrapText="1"/>
    </xf>
    <xf numFmtId="8" fontId="10" fillId="0" borderId="0" xfId="0" applyNumberFormat="1" applyFont="1" applyAlignment="1">
      <alignment horizontal="left" vertical="top" wrapText="1"/>
    </xf>
    <xf numFmtId="8" fontId="12" fillId="0" borderId="16" xfId="0" applyNumberFormat="1" applyFont="1" applyBorder="1" applyAlignment="1">
      <alignment vertical="top" wrapText="1"/>
    </xf>
    <xf numFmtId="8" fontId="12" fillId="0" borderId="17" xfId="0" applyNumberFormat="1" applyFont="1" applyBorder="1" applyAlignment="1">
      <alignment vertical="top" wrapText="1"/>
    </xf>
    <xf numFmtId="8" fontId="12" fillId="0" borderId="5" xfId="0" applyNumberFormat="1" applyFont="1" applyBorder="1" applyAlignment="1">
      <alignment horizontal="right" vertical="top" wrapText="1"/>
    </xf>
    <xf numFmtId="8" fontId="0" fillId="0" borderId="15" xfId="0" applyNumberFormat="1" applyFont="1" applyBorder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2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165" fontId="1" fillId="0" borderId="6" xfId="0" applyNumberFormat="1" applyFont="1" applyBorder="1" applyAlignment="1">
      <alignment horizontal="right" vertical="top"/>
    </xf>
    <xf numFmtId="165" fontId="1" fillId="0" borderId="6" xfId="0" applyNumberFormat="1" applyFont="1" applyBorder="1" applyAlignment="1">
      <alignment horizontal="right" vertical="center"/>
    </xf>
    <xf numFmtId="165" fontId="14" fillId="0" borderId="6" xfId="0" applyNumberFormat="1" applyFont="1" applyBorder="1" applyAlignment="1">
      <alignment horizontal="right" vertical="center"/>
    </xf>
    <xf numFmtId="165" fontId="1" fillId="0" borderId="18" xfId="0" applyNumberFormat="1" applyFont="1" applyBorder="1" applyAlignment="1">
      <alignment vertical="top" wrapText="1"/>
    </xf>
    <xf numFmtId="165" fontId="14" fillId="0" borderId="6" xfId="0" applyNumberFormat="1" applyFont="1" applyBorder="1" applyAlignment="1">
      <alignment horizontal="center" vertical="top"/>
    </xf>
    <xf numFmtId="165" fontId="7" fillId="0" borderId="6" xfId="0" applyNumberFormat="1" applyFont="1" applyBorder="1" applyAlignment="1">
      <alignment horizontal="center" vertical="top"/>
    </xf>
    <xf numFmtId="165" fontId="1" fillId="0" borderId="6" xfId="0" applyNumberFormat="1" applyFont="1" applyBorder="1" applyAlignment="1">
      <alignment horizontal="center" vertical="top"/>
    </xf>
    <xf numFmtId="1" fontId="1" fillId="0" borderId="6" xfId="0" applyNumberFormat="1" applyFont="1" applyBorder="1" applyAlignment="1">
      <alignment vertical="top" wrapText="1"/>
    </xf>
    <xf numFmtId="164" fontId="1" fillId="0" borderId="6" xfId="0" applyNumberFormat="1" applyFont="1" applyBorder="1" applyAlignment="1">
      <alignment horizontal="left" vertical="top" wrapText="1"/>
    </xf>
    <xf numFmtId="165" fontId="14" fillId="0" borderId="6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1" fillId="9" borderId="6" xfId="0" applyFont="1" applyFill="1" applyBorder="1" applyAlignment="1">
      <alignment vertical="center" wrapText="1"/>
    </xf>
    <xf numFmtId="8" fontId="18" fillId="3" borderId="9" xfId="0" applyNumberFormat="1" applyFont="1" applyFill="1" applyBorder="1" applyAlignment="1">
      <alignment horizontal="center" vertical="top" wrapText="1"/>
    </xf>
    <xf numFmtId="8" fontId="2" fillId="0" borderId="5" xfId="0" applyNumberFormat="1" applyFont="1" applyBorder="1" applyAlignment="1">
      <alignment horizontal="center" vertical="top" wrapText="1"/>
    </xf>
    <xf numFmtId="8" fontId="18" fillId="4" borderId="5" xfId="0" applyNumberFormat="1" applyFont="1" applyFill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vertical="top" wrapText="1"/>
    </xf>
    <xf numFmtId="165" fontId="7" fillId="0" borderId="6" xfId="0" applyNumberFormat="1" applyFont="1" applyBorder="1" applyAlignment="1">
      <alignment horizontal="right" vertical="top" wrapText="1"/>
    </xf>
    <xf numFmtId="8" fontId="18" fillId="3" borderId="19" xfId="0" applyNumberFormat="1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vertical="top" wrapText="1"/>
    </xf>
    <xf numFmtId="8" fontId="0" fillId="4" borderId="6" xfId="0" applyNumberFormat="1" applyFont="1" applyFill="1" applyBorder="1" applyAlignment="1">
      <alignment horizontal="center" vertical="top" wrapText="1"/>
    </xf>
    <xf numFmtId="8" fontId="0" fillId="3" borderId="6" xfId="0" applyNumberFormat="1" applyFont="1" applyFill="1" applyBorder="1" applyAlignment="1">
      <alignment vertical="top" wrapText="1"/>
    </xf>
    <xf numFmtId="8" fontId="18" fillId="3" borderId="0" xfId="0" applyNumberFormat="1" applyFont="1" applyFill="1" applyAlignment="1">
      <alignment horizontal="right" wrapText="1"/>
    </xf>
    <xf numFmtId="14" fontId="4" fillId="4" borderId="6" xfId="0" applyNumberFormat="1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vertical="top" wrapText="1"/>
    </xf>
    <xf numFmtId="8" fontId="14" fillId="4" borderId="6" xfId="0" applyNumberFormat="1" applyFont="1" applyFill="1" applyBorder="1" applyAlignment="1">
      <alignment horizontal="center" vertical="center"/>
    </xf>
    <xf numFmtId="15" fontId="0" fillId="4" borderId="6" xfId="0" applyNumberFormat="1" applyFont="1" applyFill="1" applyBorder="1" applyAlignment="1">
      <alignment horizontal="center"/>
    </xf>
    <xf numFmtId="0" fontId="0" fillId="4" borderId="6" xfId="0" applyFont="1" applyFill="1" applyBorder="1"/>
    <xf numFmtId="8" fontId="0" fillId="4" borderId="6" xfId="0" applyNumberFormat="1" applyFont="1" applyFill="1" applyBorder="1" applyAlignment="1">
      <alignment horizontal="center"/>
    </xf>
    <xf numFmtId="6" fontId="18" fillId="3" borderId="13" xfId="0" applyNumberFormat="1" applyFont="1" applyFill="1" applyBorder="1" applyAlignment="1">
      <alignment horizontal="center" vertical="center" wrapText="1"/>
    </xf>
    <xf numFmtId="8" fontId="12" fillId="0" borderId="5" xfId="0" applyNumberFormat="1" applyFont="1" applyBorder="1" applyAlignment="1">
      <alignment vertical="top" wrapText="1"/>
    </xf>
    <xf numFmtId="165" fontId="1" fillId="0" borderId="6" xfId="0" applyNumberFormat="1" applyFont="1" applyBorder="1" applyAlignment="1">
      <alignment horizontal="center" vertical="center"/>
    </xf>
    <xf numFmtId="8" fontId="0" fillId="4" borderId="6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1" fillId="4" borderId="6" xfId="0" applyNumberFormat="1" applyFont="1" applyFill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vertical="top" wrapText="1"/>
    </xf>
    <xf numFmtId="0" fontId="0" fillId="4" borderId="0" xfId="0" applyFont="1" applyFill="1" applyAlignment="1">
      <alignment vertical="top" wrapText="1"/>
    </xf>
    <xf numFmtId="8" fontId="0" fillId="3" borderId="6" xfId="0" applyNumberFormat="1" applyFont="1" applyFill="1" applyBorder="1" applyAlignment="1">
      <alignment horizontal="center" vertical="top" wrapText="1"/>
    </xf>
    <xf numFmtId="8" fontId="18" fillId="8" borderId="15" xfId="0" applyNumberFormat="1" applyFont="1" applyFill="1" applyBorder="1" applyAlignment="1">
      <alignment horizontal="center" vertical="center" wrapText="1"/>
    </xf>
    <xf numFmtId="165" fontId="20" fillId="5" borderId="21" xfId="0" applyNumberFormat="1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172" fontId="9" fillId="2" borderId="6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vertical="top" wrapText="1"/>
    </xf>
    <xf numFmtId="0" fontId="19" fillId="0" borderId="13" xfId="0" applyFont="1" applyBorder="1" applyAlignment="1">
      <alignment horizontal="center" vertical="center" wrapText="1"/>
    </xf>
    <xf numFmtId="8" fontId="0" fillId="0" borderId="13" xfId="0" applyNumberFormat="1" applyFont="1" applyBorder="1" applyAlignment="1">
      <alignment horizontal="center" vertical="top" wrapText="1"/>
    </xf>
    <xf numFmtId="8" fontId="0" fillId="4" borderId="13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72" fontId="3" fillId="2" borderId="6" xfId="0" applyNumberFormat="1" applyFont="1" applyFill="1" applyBorder="1" applyAlignment="1">
      <alignment horizontal="center" vertical="center" wrapText="1"/>
    </xf>
    <xf numFmtId="165" fontId="11" fillId="6" borderId="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top" wrapText="1"/>
    </xf>
    <xf numFmtId="165" fontId="1" fillId="4" borderId="6" xfId="0" applyNumberFormat="1" applyFont="1" applyFill="1" applyBorder="1" applyAlignment="1">
      <alignment horizontal="right" vertical="top"/>
    </xf>
    <xf numFmtId="165" fontId="1" fillId="4" borderId="6" xfId="0" applyNumberFormat="1" applyFont="1" applyFill="1" applyBorder="1" applyAlignment="1">
      <alignment horizontal="right" vertical="center"/>
    </xf>
    <xf numFmtId="165" fontId="1" fillId="4" borderId="6" xfId="0" applyNumberFormat="1" applyFont="1" applyFill="1" applyBorder="1" applyAlignment="1">
      <alignment horizontal="center" vertical="center"/>
    </xf>
    <xf numFmtId="165" fontId="14" fillId="4" borderId="6" xfId="0" applyNumberFormat="1" applyFont="1" applyFill="1" applyBorder="1" applyAlignment="1">
      <alignment horizontal="right" vertical="center"/>
    </xf>
    <xf numFmtId="165" fontId="0" fillId="0" borderId="0" xfId="0" applyNumberFormat="1" applyFont="1" applyAlignment="1">
      <alignment vertical="top" wrapText="1"/>
    </xf>
    <xf numFmtId="0" fontId="18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8" fontId="28" fillId="4" borderId="5" xfId="0" applyNumberFormat="1" applyFont="1" applyFill="1" applyBorder="1" applyAlignment="1">
      <alignment horizontal="center" vertical="center" wrapText="1"/>
    </xf>
    <xf numFmtId="8" fontId="18" fillId="0" borderId="0" xfId="0" applyNumberFormat="1" applyFont="1" applyAlignment="1">
      <alignment horizontal="center" vertical="center" wrapText="1"/>
    </xf>
    <xf numFmtId="8" fontId="13" fillId="4" borderId="5" xfId="0" applyNumberFormat="1" applyFont="1" applyFill="1" applyBorder="1" applyAlignment="1">
      <alignment vertical="top" wrapText="1"/>
    </xf>
    <xf numFmtId="8" fontId="26" fillId="3" borderId="20" xfId="0" applyNumberFormat="1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vertical="top" wrapText="1"/>
    </xf>
    <xf numFmtId="165" fontId="20" fillId="0" borderId="6" xfId="0" applyNumberFormat="1" applyFont="1" applyBorder="1" applyAlignment="1">
      <alignment horizontal="center" vertical="center" wrapText="1"/>
    </xf>
    <xf numFmtId="6" fontId="18" fillId="11" borderId="5" xfId="0" applyNumberFormat="1" applyFont="1" applyFill="1" applyBorder="1" applyAlignment="1">
      <alignment horizontal="center" vertical="center" wrapText="1"/>
    </xf>
    <xf numFmtId="0" fontId="19" fillId="11" borderId="13" xfId="0" applyFont="1" applyFill="1" applyBorder="1" applyAlignment="1">
      <alignment horizontal="center" vertical="center" wrapText="1"/>
    </xf>
    <xf numFmtId="8" fontId="1" fillId="11" borderId="13" xfId="0" applyNumberFormat="1" applyFont="1" applyFill="1" applyBorder="1" applyAlignment="1">
      <alignment horizontal="center" vertical="center"/>
    </xf>
    <xf numFmtId="8" fontId="1" fillId="12" borderId="13" xfId="0" applyNumberFormat="1" applyFont="1" applyFill="1" applyBorder="1" applyAlignment="1">
      <alignment horizontal="center" vertical="center"/>
    </xf>
    <xf numFmtId="8" fontId="1" fillId="11" borderId="13" xfId="0" applyNumberFormat="1" applyFont="1" applyFill="1" applyBorder="1" applyAlignment="1">
      <alignment horizontal="center" vertical="center" wrapText="1"/>
    </xf>
    <xf numFmtId="6" fontId="1" fillId="11" borderId="13" xfId="0" applyNumberFormat="1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8" fontId="0" fillId="11" borderId="6" xfId="0" applyNumberFormat="1" applyFont="1" applyFill="1" applyBorder="1" applyAlignment="1">
      <alignment horizontal="center" vertical="center" wrapText="1"/>
    </xf>
    <xf numFmtId="8" fontId="0" fillId="11" borderId="6" xfId="0" applyNumberFormat="1" applyFont="1" applyFill="1" applyBorder="1" applyAlignment="1">
      <alignment horizontal="center"/>
    </xf>
    <xf numFmtId="6" fontId="1" fillId="11" borderId="6" xfId="0" applyNumberFormat="1" applyFont="1" applyFill="1" applyBorder="1" applyAlignment="1">
      <alignment horizontal="center" vertical="center" wrapText="1"/>
    </xf>
    <xf numFmtId="8" fontId="1" fillId="11" borderId="6" xfId="0" applyNumberFormat="1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8" fontId="0" fillId="11" borderId="13" xfId="0" applyNumberFormat="1" applyFont="1" applyFill="1" applyBorder="1" applyAlignment="1">
      <alignment horizontal="center"/>
    </xf>
    <xf numFmtId="8" fontId="0" fillId="11" borderId="13" xfId="0" applyNumberFormat="1" applyFont="1" applyFill="1" applyBorder="1" applyAlignment="1">
      <alignment horizontal="center" vertical="top" wrapText="1"/>
    </xf>
    <xf numFmtId="8" fontId="7" fillId="11" borderId="13" xfId="0" applyNumberFormat="1" applyFont="1" applyFill="1" applyBorder="1" applyAlignment="1">
      <alignment horizontal="center" vertical="center"/>
    </xf>
    <xf numFmtId="6" fontId="1" fillId="11" borderId="13" xfId="0" applyNumberFormat="1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6" fontId="1" fillId="11" borderId="5" xfId="0" applyNumberFormat="1" applyFont="1" applyFill="1" applyBorder="1" applyAlignment="1">
      <alignment horizontal="center" vertical="center"/>
    </xf>
    <xf numFmtId="8" fontId="1" fillId="11" borderId="5" xfId="0" applyNumberFormat="1" applyFont="1" applyFill="1" applyBorder="1" applyAlignment="1">
      <alignment horizontal="center" vertical="center"/>
    </xf>
    <xf numFmtId="8" fontId="1" fillId="11" borderId="7" xfId="0" applyNumberFormat="1" applyFont="1" applyFill="1" applyBorder="1" applyAlignment="1">
      <alignment horizontal="center" vertical="center"/>
    </xf>
    <xf numFmtId="8" fontId="0" fillId="11" borderId="22" xfId="0" applyNumberFormat="1" applyFont="1" applyFill="1" applyBorder="1" applyAlignment="1">
      <alignment horizontal="center" vertical="top" wrapText="1"/>
    </xf>
    <xf numFmtId="8" fontId="18" fillId="11" borderId="19" xfId="0" applyNumberFormat="1" applyFont="1" applyFill="1" applyBorder="1" applyAlignment="1">
      <alignment horizontal="center" vertical="top" wrapText="1"/>
    </xf>
    <xf numFmtId="8" fontId="2" fillId="11" borderId="5" xfId="0" applyNumberFormat="1" applyFont="1" applyFill="1" applyBorder="1" applyAlignment="1">
      <alignment horizontal="center" vertical="top" wrapText="1"/>
    </xf>
    <xf numFmtId="8" fontId="18" fillId="11" borderId="5" xfId="0" applyNumberFormat="1" applyFont="1" applyFill="1" applyBorder="1" applyAlignment="1">
      <alignment horizontal="center" vertical="top" wrapText="1"/>
    </xf>
    <xf numFmtId="0" fontId="0" fillId="0" borderId="15" xfId="0" applyNumberFormat="1" applyFont="1" applyBorder="1" applyAlignment="1">
      <alignment vertical="top" wrapText="1"/>
    </xf>
    <xf numFmtId="172" fontId="1" fillId="4" borderId="6" xfId="0" applyNumberFormat="1" applyFont="1" applyFill="1" applyBorder="1" applyAlignment="1">
      <alignment horizontal="center" vertical="center" wrapText="1"/>
    </xf>
    <xf numFmtId="8" fontId="18" fillId="11" borderId="15" xfId="0" applyNumberFormat="1" applyFont="1" applyFill="1" applyBorder="1" applyAlignment="1">
      <alignment horizontal="center" vertical="center" wrapText="1"/>
    </xf>
    <xf numFmtId="8" fontId="26" fillId="11" borderId="5" xfId="0" applyNumberFormat="1" applyFont="1" applyFill="1" applyBorder="1" applyAlignment="1">
      <alignment horizontal="center" vertical="center" wrapText="1"/>
    </xf>
    <xf numFmtId="165" fontId="20" fillId="13" borderId="5" xfId="0" applyNumberFormat="1" applyFont="1" applyFill="1" applyBorder="1" applyAlignment="1">
      <alignment horizontal="center" vertical="center" wrapText="1"/>
    </xf>
    <xf numFmtId="8" fontId="0" fillId="11" borderId="6" xfId="0" applyNumberFormat="1" applyFont="1" applyFill="1" applyBorder="1" applyAlignment="1">
      <alignment vertical="top" wrapText="1"/>
    </xf>
    <xf numFmtId="8" fontId="0" fillId="11" borderId="0" xfId="0" applyNumberFormat="1" applyFont="1" applyFill="1" applyAlignment="1">
      <alignment vertical="top" wrapText="1"/>
    </xf>
    <xf numFmtId="8" fontId="0" fillId="11" borderId="5" xfId="0" applyNumberFormat="1" applyFont="1" applyFill="1" applyBorder="1" applyAlignment="1">
      <alignment vertical="top" wrapText="1"/>
    </xf>
    <xf numFmtId="0" fontId="5" fillId="14" borderId="6" xfId="0" applyFont="1" applyFill="1" applyBorder="1" applyAlignment="1">
      <alignment horizontal="center" vertical="center" wrapText="1"/>
    </xf>
    <xf numFmtId="172" fontId="5" fillId="14" borderId="6" xfId="0" applyNumberFormat="1" applyFont="1" applyFill="1" applyBorder="1" applyAlignment="1">
      <alignment horizontal="center" vertical="center" wrapText="1"/>
    </xf>
    <xf numFmtId="165" fontId="11" fillId="11" borderId="6" xfId="0" applyNumberFormat="1" applyFont="1" applyFill="1" applyBorder="1" applyAlignment="1">
      <alignment horizontal="center" vertical="center" wrapText="1"/>
    </xf>
    <xf numFmtId="165" fontId="3" fillId="11" borderId="6" xfId="0" applyNumberFormat="1" applyFont="1" applyFill="1" applyBorder="1" applyAlignment="1">
      <alignment vertical="top" wrapText="1"/>
    </xf>
    <xf numFmtId="8" fontId="12" fillId="11" borderId="16" xfId="0" applyNumberFormat="1" applyFont="1" applyFill="1" applyBorder="1" applyAlignment="1">
      <alignment vertical="top" wrapText="1"/>
    </xf>
    <xf numFmtId="8" fontId="0" fillId="11" borderId="15" xfId="0" applyNumberFormat="1" applyFont="1" applyFill="1" applyBorder="1" applyAlignment="1">
      <alignment vertical="top" wrapText="1"/>
    </xf>
    <xf numFmtId="0" fontId="0" fillId="11" borderId="24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0" fillId="11" borderId="5" xfId="0" applyFont="1" applyFill="1" applyBorder="1" applyAlignment="1">
      <alignment vertical="top" wrapText="1"/>
    </xf>
    <xf numFmtId="8" fontId="12" fillId="11" borderId="17" xfId="0" applyNumberFormat="1" applyFont="1" applyFill="1" applyBorder="1" applyAlignment="1">
      <alignment vertical="top" wrapText="1"/>
    </xf>
    <xf numFmtId="0" fontId="0" fillId="11" borderId="5" xfId="0" applyFont="1" applyFill="1" applyBorder="1" applyAlignment="1">
      <alignment horizontal="center" vertical="center" wrapText="1"/>
    </xf>
    <xf numFmtId="8" fontId="12" fillId="11" borderId="5" xfId="0" applyNumberFormat="1" applyFont="1" applyFill="1" applyBorder="1" applyAlignment="1">
      <alignment vertical="top" wrapText="1"/>
    </xf>
    <xf numFmtId="0" fontId="0" fillId="11" borderId="15" xfId="0" applyNumberFormat="1" applyFont="1" applyFill="1" applyBorder="1" applyAlignment="1">
      <alignment vertical="top" wrapText="1"/>
    </xf>
    <xf numFmtId="0" fontId="0" fillId="11" borderId="0" xfId="0" applyFont="1" applyFill="1" applyAlignment="1">
      <alignment vertical="top" wrapText="1"/>
    </xf>
    <xf numFmtId="8" fontId="0" fillId="0" borderId="6" xfId="0" applyNumberFormat="1" applyFont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172" fontId="9" fillId="14" borderId="20" xfId="0" applyNumberFormat="1" applyFont="1" applyFill="1" applyBorder="1" applyAlignment="1">
      <alignment horizontal="center" vertical="center" wrapText="1"/>
    </xf>
    <xf numFmtId="165" fontId="11" fillId="11" borderId="5" xfId="0" applyNumberFormat="1" applyFont="1" applyFill="1" applyBorder="1" applyAlignment="1">
      <alignment horizontal="center" vertical="center" wrapText="1"/>
    </xf>
    <xf numFmtId="165" fontId="3" fillId="11" borderId="5" xfId="0" applyNumberFormat="1" applyFont="1" applyFill="1" applyBorder="1" applyAlignment="1">
      <alignment vertical="top" wrapText="1"/>
    </xf>
    <xf numFmtId="8" fontId="12" fillId="11" borderId="5" xfId="0" applyNumberFormat="1" applyFont="1" applyFill="1" applyBorder="1" applyAlignment="1">
      <alignment horizontal="right" vertical="top" wrapText="1"/>
    </xf>
    <xf numFmtId="8" fontId="13" fillId="11" borderId="5" xfId="0" applyNumberFormat="1" applyFont="1" applyFill="1" applyBorder="1" applyAlignment="1">
      <alignment vertical="top" wrapText="1"/>
    </xf>
    <xf numFmtId="1" fontId="7" fillId="15" borderId="2" xfId="0" applyNumberFormat="1" applyFont="1" applyFill="1" applyBorder="1" applyAlignment="1">
      <alignment horizontal="left" vertical="center"/>
    </xf>
    <xf numFmtId="49" fontId="6" fillId="15" borderId="2" xfId="0" applyNumberFormat="1" applyFont="1" applyFill="1" applyBorder="1" applyAlignment="1">
      <alignment horizontal="center" vertical="top"/>
    </xf>
    <xf numFmtId="1" fontId="1" fillId="15" borderId="2" xfId="0" applyNumberFormat="1" applyFont="1" applyFill="1" applyBorder="1" applyAlignment="1">
      <alignment vertical="center"/>
    </xf>
    <xf numFmtId="49" fontId="7" fillId="0" borderId="6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 wrapText="1"/>
    </xf>
    <xf numFmtId="1" fontId="1" fillId="11" borderId="8" xfId="0" applyNumberFormat="1" applyFont="1" applyFill="1" applyBorder="1" applyAlignment="1">
      <alignment horizontal="left" vertical="top" wrapText="1"/>
    </xf>
    <xf numFmtId="1" fontId="1" fillId="11" borderId="8" xfId="0" applyNumberFormat="1" applyFont="1" applyFill="1" applyBorder="1" applyAlignment="1">
      <alignment vertical="top" wrapText="1"/>
    </xf>
    <xf numFmtId="165" fontId="14" fillId="11" borderId="8" xfId="0" applyNumberFormat="1" applyFont="1" applyFill="1" applyBorder="1" applyAlignment="1">
      <alignment horizontal="center" vertical="top"/>
    </xf>
    <xf numFmtId="165" fontId="7" fillId="11" borderId="8" xfId="0" applyNumberFormat="1" applyFont="1" applyFill="1" applyBorder="1" applyAlignment="1">
      <alignment horizontal="center" vertical="top"/>
    </xf>
    <xf numFmtId="165" fontId="1" fillId="11" borderId="8" xfId="0" applyNumberFormat="1" applyFont="1" applyFill="1" applyBorder="1" applyAlignment="1">
      <alignment vertical="top" wrapText="1"/>
    </xf>
    <xf numFmtId="165" fontId="1" fillId="11" borderId="26" xfId="0" applyNumberFormat="1" applyFont="1" applyFill="1" applyBorder="1" applyAlignment="1">
      <alignment vertical="top" wrapText="1"/>
    </xf>
    <xf numFmtId="0" fontId="1" fillId="4" borderId="6" xfId="0" applyFont="1" applyFill="1" applyBorder="1" applyAlignment="1">
      <alignment vertical="center"/>
    </xf>
    <xf numFmtId="0" fontId="28" fillId="0" borderId="6" xfId="0" applyFont="1" applyBorder="1" applyAlignment="1">
      <alignment horizontal="center" vertical="center" wrapText="1"/>
    </xf>
    <xf numFmtId="8" fontId="0" fillId="0" borderId="5" xfId="0" applyNumberFormat="1" applyFont="1" applyBorder="1" applyAlignment="1">
      <alignment horizontal="center" vertical="center" wrapText="1"/>
    </xf>
    <xf numFmtId="8" fontId="0" fillId="0" borderId="5" xfId="0" applyNumberFormat="1" applyFont="1" applyBorder="1" applyAlignment="1">
      <alignment horizontal="center" vertical="top" wrapText="1"/>
    </xf>
    <xf numFmtId="8" fontId="0" fillId="0" borderId="13" xfId="0" applyNumberFormat="1" applyFont="1" applyBorder="1" applyAlignment="1">
      <alignment horizontal="center" vertical="center" wrapText="1"/>
    </xf>
    <xf numFmtId="8" fontId="0" fillId="3" borderId="13" xfId="0" applyNumberFormat="1" applyFont="1" applyFill="1" applyBorder="1" applyAlignment="1">
      <alignment horizontal="center" vertical="top" wrapText="1"/>
    </xf>
    <xf numFmtId="8" fontId="18" fillId="19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8" fontId="18" fillId="15" borderId="15" xfId="0" applyNumberFormat="1" applyFont="1" applyFill="1" applyBorder="1" applyAlignment="1">
      <alignment vertical="top" wrapText="1"/>
    </xf>
    <xf numFmtId="8" fontId="18" fillId="15" borderId="6" xfId="0" applyNumberFormat="1" applyFont="1" applyFill="1" applyBorder="1" applyAlignment="1">
      <alignment vertical="top" wrapText="1"/>
    </xf>
    <xf numFmtId="8" fontId="18" fillId="15" borderId="6" xfId="0" applyNumberFormat="1" applyFont="1" applyFill="1" applyBorder="1" applyAlignment="1">
      <alignment horizontal="center" vertical="top" wrapText="1"/>
    </xf>
    <xf numFmtId="8" fontId="18" fillId="15" borderId="13" xfId="0" applyNumberFormat="1" applyFont="1" applyFill="1" applyBorder="1" applyAlignment="1">
      <alignment horizontal="center" vertical="top" wrapText="1"/>
    </xf>
    <xf numFmtId="8" fontId="18" fillId="15" borderId="0" xfId="0" applyNumberFormat="1" applyFont="1" applyFill="1" applyAlignment="1">
      <alignment horizontal="center" vertical="top" wrapText="1"/>
    </xf>
    <xf numFmtId="8" fontId="0" fillId="3" borderId="5" xfId="0" applyNumberFormat="1" applyFont="1" applyFill="1" applyBorder="1" applyAlignment="1">
      <alignment horizontal="center" vertical="top" wrapText="1"/>
    </xf>
    <xf numFmtId="8" fontId="18" fillId="15" borderId="5" xfId="0" applyNumberFormat="1" applyFont="1" applyFill="1" applyBorder="1" applyAlignment="1">
      <alignment horizontal="center" vertical="center" wrapText="1"/>
    </xf>
    <xf numFmtId="8" fontId="0" fillId="11" borderId="20" xfId="0" applyNumberFormat="1" applyFont="1" applyFill="1" applyBorder="1" applyAlignment="1">
      <alignment horizontal="center" vertical="top" wrapText="1"/>
    </xf>
    <xf numFmtId="165" fontId="3" fillId="0" borderId="6" xfId="0" applyNumberFormat="1" applyFont="1" applyBorder="1" applyAlignment="1">
      <alignment horizontal="center" vertical="top" wrapText="1"/>
    </xf>
    <xf numFmtId="8" fontId="1" fillId="0" borderId="8" xfId="0" applyNumberFormat="1" applyFont="1" applyBorder="1" applyAlignment="1">
      <alignment horizontal="center" vertical="center" wrapText="1"/>
    </xf>
    <xf numFmtId="8" fontId="1" fillId="0" borderId="5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6" fontId="18" fillId="0" borderId="0" xfId="0" applyNumberFormat="1" applyFont="1" applyAlignment="1">
      <alignment horizontal="center" vertical="top" wrapText="1"/>
    </xf>
    <xf numFmtId="6" fontId="18" fillId="0" borderId="9" xfId="0" applyNumberFormat="1" applyFont="1" applyBorder="1" applyAlignment="1">
      <alignment horizontal="center" vertical="top" wrapText="1"/>
    </xf>
    <xf numFmtId="6" fontId="0" fillId="3" borderId="9" xfId="0" applyNumberFormat="1" applyFont="1" applyFill="1" applyBorder="1" applyAlignment="1">
      <alignment horizontal="center" vertical="top" wrapText="1"/>
    </xf>
    <xf numFmtId="0" fontId="0" fillId="4" borderId="6" xfId="0" applyFont="1" applyFill="1" applyBorder="1" applyAlignment="1">
      <alignment horizontal="center" vertical="top" wrapText="1"/>
    </xf>
    <xf numFmtId="0" fontId="0" fillId="4" borderId="6" xfId="0" applyFont="1" applyFill="1" applyBorder="1" applyAlignment="1">
      <alignment horizontal="center" vertical="center" wrapText="1"/>
    </xf>
    <xf numFmtId="0" fontId="0" fillId="15" borderId="6" xfId="0" applyFont="1" applyFill="1" applyBorder="1" applyAlignment="1">
      <alignment vertical="top" wrapText="1"/>
    </xf>
    <xf numFmtId="0" fontId="1" fillId="15" borderId="6" xfId="0" applyFont="1" applyFill="1" applyBorder="1" applyAlignment="1">
      <alignment vertical="center" wrapText="1"/>
    </xf>
    <xf numFmtId="8" fontId="1" fillId="15" borderId="6" xfId="0" applyNumberFormat="1" applyFont="1" applyFill="1" applyBorder="1" applyAlignment="1">
      <alignment horizontal="center" vertical="center"/>
    </xf>
    <xf numFmtId="0" fontId="18" fillId="15" borderId="23" xfId="0" applyFont="1" applyFill="1" applyBorder="1" applyAlignment="1">
      <alignment horizontal="center" vertical="center" wrapText="1"/>
    </xf>
    <xf numFmtId="0" fontId="0" fillId="15" borderId="24" xfId="0" applyFont="1" applyFill="1" applyBorder="1" applyAlignment="1">
      <alignment horizontal="center" vertical="center" wrapText="1"/>
    </xf>
    <xf numFmtId="0" fontId="18" fillId="18" borderId="23" xfId="0" applyFont="1" applyFill="1" applyBorder="1" applyAlignment="1">
      <alignment horizontal="center" vertical="center" wrapText="1"/>
    </xf>
    <xf numFmtId="0" fontId="0" fillId="18" borderId="25" xfId="0" applyFont="1" applyFill="1" applyBorder="1" applyAlignment="1">
      <alignment horizontal="center" vertical="center" wrapText="1"/>
    </xf>
    <xf numFmtId="8" fontId="18" fillId="3" borderId="27" xfId="0" applyNumberFormat="1" applyFont="1" applyFill="1" applyBorder="1" applyAlignment="1">
      <alignment horizontal="center" vertical="center" wrapText="1"/>
    </xf>
    <xf numFmtId="8" fontId="18" fillId="3" borderId="5" xfId="0" applyNumberFormat="1" applyFont="1" applyFill="1" applyBorder="1" applyAlignment="1">
      <alignment horizontal="center" vertical="center" wrapText="1"/>
    </xf>
    <xf numFmtId="0" fontId="18" fillId="17" borderId="7" xfId="0" applyFont="1" applyFill="1" applyBorder="1" applyAlignment="1">
      <alignment horizontal="center" vertical="center" wrapText="1"/>
    </xf>
    <xf numFmtId="0" fontId="18" fillId="17" borderId="28" xfId="0" applyFont="1" applyFill="1" applyBorder="1" applyAlignment="1">
      <alignment horizontal="center" vertical="center" wrapText="1"/>
    </xf>
    <xf numFmtId="0" fontId="18" fillId="16" borderId="29" xfId="0" applyFont="1" applyFill="1" applyBorder="1" applyAlignment="1">
      <alignment horizontal="center" vertical="center" wrapText="1"/>
    </xf>
    <xf numFmtId="0" fontId="18" fillId="16" borderId="7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8" fontId="21" fillId="0" borderId="6" xfId="0" applyNumberFormat="1" applyFont="1" applyBorder="1" applyAlignment="1">
      <alignment vertical="center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24"/>
  <sheetViews>
    <sheetView showGridLines="0" workbookViewId="0">
      <selection activeCell="C24" sqref="C24"/>
    </sheetView>
  </sheetViews>
  <sheetFormatPr defaultColWidth="17.33203125" defaultRowHeight="15" customHeight="1"/>
  <cols>
    <col min="1" max="1" width="12" customWidth="1"/>
    <col min="2" max="2" width="34.33203125" bestFit="1" customWidth="1"/>
    <col min="3" max="3" width="10.109375" bestFit="1" customWidth="1"/>
    <col min="4" max="4" width="9.109375" bestFit="1" customWidth="1"/>
    <col min="5" max="5" width="9.33203125" customWidth="1"/>
    <col min="6" max="6" width="10.21875" bestFit="1" customWidth="1"/>
    <col min="7" max="7" width="9.21875" style="64" bestFit="1" customWidth="1"/>
    <col min="8" max="8" width="5.5546875" bestFit="1" customWidth="1"/>
    <col min="9" max="9" width="11.33203125" bestFit="1" customWidth="1"/>
    <col min="10" max="11" width="10.109375" bestFit="1" customWidth="1"/>
    <col min="12" max="13" width="9.109375" customWidth="1"/>
  </cols>
  <sheetData>
    <row r="1" spans="1:16" ht="12.75" customHeight="1">
      <c r="A1" s="200" t="s">
        <v>71</v>
      </c>
      <c r="B1" s="201" t="s">
        <v>6</v>
      </c>
      <c r="C1" s="202"/>
      <c r="D1" s="202"/>
      <c r="E1" s="202"/>
      <c r="F1" s="202"/>
      <c r="G1" s="202"/>
      <c r="H1" s="202"/>
      <c r="I1" s="202"/>
      <c r="J1" s="202"/>
      <c r="K1" s="2"/>
      <c r="L1" s="2"/>
      <c r="M1" s="2"/>
      <c r="N1" s="2"/>
      <c r="O1" s="2"/>
      <c r="P1" s="2"/>
    </row>
    <row r="2" spans="1:16" ht="26.4">
      <c r="A2" s="203" t="s">
        <v>0</v>
      </c>
      <c r="B2" s="204" t="s">
        <v>7</v>
      </c>
      <c r="C2" s="204" t="s">
        <v>8</v>
      </c>
      <c r="D2" s="204" t="s">
        <v>10</v>
      </c>
      <c r="E2" s="205" t="s">
        <v>74</v>
      </c>
      <c r="F2" s="205" t="s">
        <v>64</v>
      </c>
      <c r="G2" s="205" t="s">
        <v>63</v>
      </c>
      <c r="H2" s="204" t="s">
        <v>11</v>
      </c>
      <c r="I2" s="204" t="s">
        <v>16</v>
      </c>
      <c r="J2" s="204" t="s">
        <v>12</v>
      </c>
      <c r="K2" s="2"/>
      <c r="L2" s="2"/>
      <c r="M2" s="2"/>
      <c r="N2" s="2"/>
      <c r="O2" s="2"/>
      <c r="P2" s="2"/>
    </row>
    <row r="3" spans="1:16" ht="6" customHeight="1">
      <c r="A3" s="206"/>
      <c r="B3" s="207"/>
      <c r="C3" s="208"/>
      <c r="D3" s="208"/>
      <c r="E3" s="209"/>
      <c r="F3" s="209"/>
      <c r="G3" s="209"/>
      <c r="H3" s="208"/>
      <c r="I3" s="210"/>
      <c r="J3" s="211">
        <f t="shared" ref="J3:J42" si="0">SUM(C3:I3)</f>
        <v>0</v>
      </c>
      <c r="K3" s="2"/>
      <c r="L3" s="2"/>
      <c r="M3" s="2"/>
      <c r="N3" s="2"/>
      <c r="O3" s="2"/>
      <c r="P3" s="2"/>
    </row>
    <row r="4" spans="1:16" ht="12.75" customHeight="1">
      <c r="A4" s="83" t="s">
        <v>75</v>
      </c>
      <c r="B4" s="82" t="s">
        <v>76</v>
      </c>
      <c r="C4" s="79"/>
      <c r="D4" s="79"/>
      <c r="E4" s="80"/>
      <c r="F4" s="81">
        <v>15.89</v>
      </c>
      <c r="G4" s="81">
        <v>50</v>
      </c>
      <c r="H4" s="79"/>
      <c r="I4" s="75"/>
      <c r="J4" s="78">
        <f>SUM(C4:I4)</f>
        <v>65.89</v>
      </c>
      <c r="K4" s="2"/>
      <c r="L4" s="2"/>
      <c r="M4" s="2"/>
      <c r="N4" s="2"/>
      <c r="O4" s="2"/>
      <c r="P4" s="2"/>
    </row>
    <row r="5" spans="1:16" s="22" customFormat="1" ht="12.75" customHeight="1">
      <c r="A5" s="83" t="s">
        <v>75</v>
      </c>
      <c r="B5" s="82" t="s">
        <v>76</v>
      </c>
      <c r="C5" s="79"/>
      <c r="D5" s="79"/>
      <c r="E5" s="80"/>
      <c r="F5" s="81">
        <v>16</v>
      </c>
      <c r="G5" s="81"/>
      <c r="H5" s="79"/>
      <c r="I5" s="75"/>
      <c r="J5" s="78">
        <f t="shared" ref="J5:J37" si="1">SUM(C5:I5)</f>
        <v>16</v>
      </c>
    </row>
    <row r="6" spans="1:16" ht="12.75" customHeight="1">
      <c r="A6" s="74" t="s">
        <v>78</v>
      </c>
      <c r="B6" s="82" t="s">
        <v>77</v>
      </c>
      <c r="C6" s="75"/>
      <c r="D6" s="81">
        <v>1000</v>
      </c>
      <c r="E6" s="80"/>
      <c r="F6" s="81"/>
      <c r="G6" s="81"/>
      <c r="H6" s="79"/>
      <c r="I6" s="75"/>
      <c r="J6" s="78">
        <f t="shared" si="1"/>
        <v>1000</v>
      </c>
      <c r="K6" s="2"/>
      <c r="L6" s="2"/>
      <c r="M6" s="2"/>
      <c r="N6" s="2"/>
      <c r="O6" s="2"/>
      <c r="P6" s="2"/>
    </row>
    <row r="7" spans="1:16" ht="12.75" customHeight="1">
      <c r="A7" s="74" t="s">
        <v>79</v>
      </c>
      <c r="B7" s="82" t="s">
        <v>76</v>
      </c>
      <c r="C7" s="75"/>
      <c r="D7" s="76"/>
      <c r="E7" s="76"/>
      <c r="F7" s="136">
        <v>12.84</v>
      </c>
      <c r="G7" s="109"/>
      <c r="H7" s="84"/>
      <c r="I7" s="75"/>
      <c r="J7" s="78">
        <f t="shared" si="1"/>
        <v>12.84</v>
      </c>
      <c r="K7" s="2"/>
      <c r="L7" s="2"/>
      <c r="M7" s="2"/>
      <c r="N7" s="2"/>
      <c r="O7" s="2"/>
      <c r="P7" s="2"/>
    </row>
    <row r="8" spans="1:16" ht="12.75" customHeight="1">
      <c r="A8" s="74" t="s">
        <v>98</v>
      </c>
      <c r="B8" s="82" t="s">
        <v>76</v>
      </c>
      <c r="C8" s="75"/>
      <c r="D8" s="76"/>
      <c r="E8" s="76"/>
      <c r="F8" s="109">
        <v>20.94</v>
      </c>
      <c r="G8" s="109"/>
      <c r="H8" s="84"/>
      <c r="I8" s="75"/>
      <c r="J8" s="78">
        <f t="shared" si="1"/>
        <v>20.94</v>
      </c>
      <c r="K8" s="2"/>
      <c r="L8" s="2"/>
      <c r="M8" s="2"/>
      <c r="N8" s="2"/>
      <c r="O8" s="2"/>
      <c r="P8" s="2"/>
    </row>
    <row r="9" spans="1:16" ht="12.75" customHeight="1">
      <c r="A9" s="74" t="s">
        <v>98</v>
      </c>
      <c r="B9" s="82" t="s">
        <v>76</v>
      </c>
      <c r="C9" s="75"/>
      <c r="D9" s="76"/>
      <c r="E9" s="76"/>
      <c r="F9" s="109">
        <v>16.2</v>
      </c>
      <c r="G9" s="109"/>
      <c r="H9" s="84"/>
      <c r="I9" s="75"/>
      <c r="J9" s="78">
        <f t="shared" si="1"/>
        <v>16.2</v>
      </c>
      <c r="K9" s="2"/>
      <c r="L9" s="2"/>
      <c r="M9" s="2"/>
      <c r="N9" s="2"/>
      <c r="O9" s="2"/>
      <c r="P9" s="2"/>
    </row>
    <row r="10" spans="1:16" ht="12.75" customHeight="1">
      <c r="A10" s="74" t="s">
        <v>101</v>
      </c>
      <c r="B10" s="82" t="s">
        <v>103</v>
      </c>
      <c r="C10" s="134">
        <v>26590</v>
      </c>
      <c r="D10" s="76"/>
      <c r="E10" s="76"/>
      <c r="F10" s="109"/>
      <c r="G10" s="109"/>
      <c r="H10" s="84"/>
      <c r="I10" s="75"/>
      <c r="J10" s="78">
        <f t="shared" si="1"/>
        <v>26590</v>
      </c>
      <c r="K10" s="2"/>
      <c r="L10" s="2"/>
      <c r="M10" s="2"/>
      <c r="N10" s="2"/>
      <c r="O10" s="2"/>
      <c r="P10" s="2"/>
    </row>
    <row r="11" spans="1:16" ht="12.75" customHeight="1">
      <c r="A11" s="74" t="s">
        <v>104</v>
      </c>
      <c r="B11" s="18" t="s">
        <v>76</v>
      </c>
      <c r="C11" s="75"/>
      <c r="D11" s="76"/>
      <c r="E11" s="76"/>
      <c r="F11" s="109">
        <v>11.44</v>
      </c>
      <c r="G11" s="109"/>
      <c r="H11" s="85"/>
      <c r="I11" s="75"/>
      <c r="J11" s="78">
        <f t="shared" si="1"/>
        <v>11.44</v>
      </c>
      <c r="K11" s="2"/>
      <c r="L11" s="2"/>
      <c r="M11" s="2"/>
      <c r="N11" s="2"/>
      <c r="O11" s="2"/>
      <c r="P11" s="2"/>
    </row>
    <row r="12" spans="1:16" ht="12.75" customHeight="1">
      <c r="A12" s="74" t="s">
        <v>123</v>
      </c>
      <c r="B12" s="18" t="s">
        <v>76</v>
      </c>
      <c r="C12" s="75"/>
      <c r="D12" s="76"/>
      <c r="E12" s="76"/>
      <c r="F12" s="109">
        <v>11.35</v>
      </c>
      <c r="G12" s="109"/>
      <c r="H12" s="77"/>
      <c r="I12" s="75"/>
      <c r="J12" s="78">
        <f t="shared" si="1"/>
        <v>11.35</v>
      </c>
      <c r="K12" s="114"/>
      <c r="L12" s="2"/>
      <c r="M12" s="2"/>
      <c r="N12" s="2"/>
      <c r="O12" s="2"/>
      <c r="P12" s="2"/>
    </row>
    <row r="13" spans="1:16" s="115" customFormat="1" ht="12.75" customHeight="1">
      <c r="A13" s="133" t="s">
        <v>124</v>
      </c>
      <c r="B13" s="18" t="s">
        <v>76</v>
      </c>
      <c r="C13" s="134"/>
      <c r="D13" s="135"/>
      <c r="E13" s="135"/>
      <c r="F13" s="136">
        <v>8.1999999999999993</v>
      </c>
      <c r="G13" s="136"/>
      <c r="H13" s="137"/>
      <c r="I13" s="134"/>
      <c r="J13" s="78">
        <f t="shared" si="1"/>
        <v>8.1999999999999993</v>
      </c>
    </row>
    <row r="14" spans="1:16" ht="12.75" customHeight="1">
      <c r="A14" s="74" t="s">
        <v>125</v>
      </c>
      <c r="B14" s="18" t="s">
        <v>76</v>
      </c>
      <c r="C14" s="75"/>
      <c r="D14" s="76"/>
      <c r="E14" s="76"/>
      <c r="F14" s="109">
        <v>10</v>
      </c>
      <c r="G14" s="109"/>
      <c r="H14" s="85"/>
      <c r="I14" s="75"/>
      <c r="J14" s="78">
        <f t="shared" si="1"/>
        <v>10</v>
      </c>
      <c r="K14" s="2"/>
      <c r="L14" s="2"/>
      <c r="M14" s="2"/>
      <c r="N14" s="2"/>
      <c r="O14" s="2"/>
      <c r="P14" s="2"/>
    </row>
    <row r="15" spans="1:16" ht="13.2">
      <c r="A15" s="74" t="s">
        <v>127</v>
      </c>
      <c r="B15" s="18" t="s">
        <v>76</v>
      </c>
      <c r="C15" s="75"/>
      <c r="D15" s="76"/>
      <c r="E15" s="76"/>
      <c r="F15" s="109">
        <v>17.66</v>
      </c>
      <c r="G15" s="109"/>
      <c r="H15" s="77"/>
      <c r="I15" s="75"/>
      <c r="J15" s="78">
        <f t="shared" si="1"/>
        <v>17.66</v>
      </c>
      <c r="K15" s="2"/>
      <c r="L15" s="2"/>
      <c r="M15" s="2"/>
      <c r="N15" s="2"/>
      <c r="O15" s="2"/>
      <c r="P15" s="2"/>
    </row>
    <row r="16" spans="1:16" ht="12.75" customHeight="1">
      <c r="A16" s="74" t="s">
        <v>157</v>
      </c>
      <c r="B16" s="18" t="s">
        <v>158</v>
      </c>
      <c r="C16" s="75"/>
      <c r="D16" s="76"/>
      <c r="E16" s="76"/>
      <c r="F16" s="109"/>
      <c r="G16" s="109"/>
      <c r="H16" s="77"/>
      <c r="I16" s="75">
        <v>6084</v>
      </c>
      <c r="J16" s="78">
        <f t="shared" si="1"/>
        <v>6084</v>
      </c>
      <c r="K16" s="2"/>
      <c r="L16" s="2"/>
      <c r="M16" s="2"/>
      <c r="N16" s="2"/>
      <c r="O16" s="2"/>
      <c r="P16" s="2"/>
    </row>
    <row r="17" spans="1:16" ht="12.75" customHeight="1">
      <c r="A17" s="74" t="s">
        <v>186</v>
      </c>
      <c r="B17" s="18" t="s">
        <v>76</v>
      </c>
      <c r="C17" s="75"/>
      <c r="D17" s="76"/>
      <c r="E17" s="76"/>
      <c r="F17" s="109">
        <v>15.06</v>
      </c>
      <c r="G17" s="109"/>
      <c r="H17" s="77"/>
      <c r="I17" s="75"/>
      <c r="J17" s="78">
        <f t="shared" si="1"/>
        <v>15.06</v>
      </c>
      <c r="K17" s="2"/>
      <c r="L17" s="2"/>
      <c r="M17" s="2"/>
      <c r="N17" s="2"/>
      <c r="O17" s="2"/>
      <c r="P17" s="2"/>
    </row>
    <row r="18" spans="1:16" s="64" customFormat="1" ht="12.75" customHeight="1">
      <c r="A18" s="74" t="s">
        <v>186</v>
      </c>
      <c r="B18" s="82" t="s">
        <v>103</v>
      </c>
      <c r="C18" s="75">
        <v>26590</v>
      </c>
      <c r="D18" s="76"/>
      <c r="E18" s="76"/>
      <c r="F18" s="109"/>
      <c r="G18" s="109"/>
      <c r="H18" s="77"/>
      <c r="I18" s="75"/>
      <c r="J18" s="78">
        <f t="shared" si="1"/>
        <v>26590</v>
      </c>
    </row>
    <row r="19" spans="1:16" s="64" customFormat="1" ht="12.75" customHeight="1">
      <c r="A19" s="74" t="s">
        <v>186</v>
      </c>
      <c r="B19" s="18" t="s">
        <v>76</v>
      </c>
      <c r="C19" s="75"/>
      <c r="D19" s="76"/>
      <c r="E19" s="76"/>
      <c r="F19" s="109">
        <v>10.92</v>
      </c>
      <c r="G19" s="109"/>
      <c r="H19" s="77"/>
      <c r="I19" s="75"/>
      <c r="J19" s="78">
        <f t="shared" si="1"/>
        <v>10.92</v>
      </c>
    </row>
    <row r="20" spans="1:16" s="64" customFormat="1" ht="12.75" customHeight="1">
      <c r="A20" s="74" t="s">
        <v>187</v>
      </c>
      <c r="B20" s="18" t="s">
        <v>76</v>
      </c>
      <c r="C20" s="75"/>
      <c r="D20" s="76"/>
      <c r="E20" s="76"/>
      <c r="F20" s="109">
        <v>10</v>
      </c>
      <c r="G20" s="109"/>
      <c r="H20" s="77"/>
      <c r="I20" s="75"/>
      <c r="J20" s="78">
        <f t="shared" si="1"/>
        <v>10</v>
      </c>
    </row>
    <row r="21" spans="1:16" s="64" customFormat="1" ht="12.75" customHeight="1">
      <c r="A21" s="74" t="s">
        <v>187</v>
      </c>
      <c r="B21" s="18" t="s">
        <v>76</v>
      </c>
      <c r="C21" s="75"/>
      <c r="D21" s="76"/>
      <c r="E21" s="76"/>
      <c r="F21" s="109">
        <v>11.01</v>
      </c>
      <c r="G21" s="109"/>
      <c r="H21" s="77"/>
      <c r="I21" s="75"/>
      <c r="J21" s="78">
        <f t="shared" si="1"/>
        <v>11.01</v>
      </c>
    </row>
    <row r="22" spans="1:16" s="64" customFormat="1" ht="12.75" customHeight="1">
      <c r="A22" s="74" t="s">
        <v>187</v>
      </c>
      <c r="B22" s="18" t="s">
        <v>76</v>
      </c>
      <c r="C22" s="75"/>
      <c r="D22" s="76"/>
      <c r="E22" s="76"/>
      <c r="F22" s="109">
        <v>11.99</v>
      </c>
      <c r="G22" s="109"/>
      <c r="H22" s="77"/>
      <c r="I22" s="75"/>
      <c r="J22" s="78">
        <f t="shared" si="1"/>
        <v>11.99</v>
      </c>
      <c r="K22" s="138"/>
    </row>
    <row r="23" spans="1:16" s="64" customFormat="1" ht="12.75" customHeight="1">
      <c r="A23" s="74" t="s">
        <v>188</v>
      </c>
      <c r="B23" s="18" t="s">
        <v>76</v>
      </c>
      <c r="C23" s="75"/>
      <c r="D23" s="76"/>
      <c r="E23" s="76"/>
      <c r="F23" s="109">
        <v>21.82</v>
      </c>
      <c r="G23" s="109"/>
      <c r="H23" s="77"/>
      <c r="I23" s="75"/>
      <c r="J23" s="78">
        <f t="shared" si="1"/>
        <v>21.82</v>
      </c>
      <c r="K23" s="138"/>
    </row>
    <row r="24" spans="1:16" s="64" customFormat="1" ht="12.75" customHeight="1">
      <c r="A24" s="74" t="s">
        <v>188</v>
      </c>
      <c r="B24" s="18" t="s">
        <v>76</v>
      </c>
      <c r="C24" s="75"/>
      <c r="D24" s="76"/>
      <c r="E24" s="76"/>
      <c r="F24" s="109">
        <v>45.11</v>
      </c>
      <c r="G24" s="109"/>
      <c r="H24" s="77"/>
      <c r="I24" s="75"/>
      <c r="J24" s="78">
        <f t="shared" si="1"/>
        <v>45.11</v>
      </c>
    </row>
    <row r="25" spans="1:16" s="64" customFormat="1" ht="12.75" customHeight="1">
      <c r="A25" s="74"/>
      <c r="B25" s="19" t="s">
        <v>197</v>
      </c>
      <c r="C25" s="75"/>
      <c r="D25" s="239">
        <v>53.61</v>
      </c>
      <c r="E25" s="76"/>
      <c r="F25" s="109"/>
      <c r="G25" s="109"/>
      <c r="H25" s="77"/>
      <c r="I25" s="75"/>
      <c r="J25" s="78">
        <f t="shared" si="1"/>
        <v>53.61</v>
      </c>
    </row>
    <row r="26" spans="1:16" s="64" customFormat="1" ht="12.75" customHeight="1">
      <c r="A26" s="74"/>
      <c r="B26" s="19" t="s">
        <v>197</v>
      </c>
      <c r="C26" s="75"/>
      <c r="D26" s="239">
        <v>7.97</v>
      </c>
      <c r="E26" s="76"/>
      <c r="F26" s="109"/>
      <c r="G26" s="109"/>
      <c r="H26" s="77"/>
      <c r="I26" s="75"/>
      <c r="J26" s="78">
        <f t="shared" si="1"/>
        <v>7.97</v>
      </c>
    </row>
    <row r="27" spans="1:16" s="64" customFormat="1" ht="12.75" customHeight="1">
      <c r="A27" s="74"/>
      <c r="B27" s="19"/>
      <c r="C27" s="75"/>
      <c r="D27" s="76"/>
      <c r="E27" s="76"/>
      <c r="F27" s="109"/>
      <c r="G27" s="109"/>
      <c r="H27" s="77"/>
      <c r="I27" s="75"/>
      <c r="J27" s="78">
        <f t="shared" si="1"/>
        <v>0</v>
      </c>
    </row>
    <row r="28" spans="1:16" s="64" customFormat="1" ht="12.75" customHeight="1">
      <c r="A28" s="74"/>
      <c r="B28" s="19"/>
      <c r="C28" s="75"/>
      <c r="D28" s="76"/>
      <c r="E28" s="76"/>
      <c r="F28" s="109"/>
      <c r="G28" s="109"/>
      <c r="H28" s="77"/>
      <c r="I28" s="75"/>
      <c r="J28" s="78">
        <f t="shared" si="1"/>
        <v>0</v>
      </c>
    </row>
    <row r="29" spans="1:16" s="64" customFormat="1" ht="12.75" customHeight="1">
      <c r="A29" s="74"/>
      <c r="B29" s="19"/>
      <c r="C29" s="75"/>
      <c r="D29" s="76"/>
      <c r="E29" s="76"/>
      <c r="F29" s="109"/>
      <c r="G29" s="109"/>
      <c r="H29" s="77"/>
      <c r="I29" s="75"/>
      <c r="J29" s="78">
        <f t="shared" si="1"/>
        <v>0</v>
      </c>
    </row>
    <row r="30" spans="1:16" s="64" customFormat="1" ht="12.75" customHeight="1">
      <c r="A30" s="74"/>
      <c r="B30" s="19"/>
      <c r="C30" s="75"/>
      <c r="D30" s="76"/>
      <c r="E30" s="76"/>
      <c r="F30" s="109"/>
      <c r="G30" s="109"/>
      <c r="H30" s="77"/>
      <c r="I30" s="75"/>
      <c r="J30" s="78">
        <f t="shared" si="1"/>
        <v>0</v>
      </c>
    </row>
    <row r="31" spans="1:16" s="64" customFormat="1" ht="12.75" customHeight="1">
      <c r="A31" s="74"/>
      <c r="B31" s="19"/>
      <c r="C31" s="75"/>
      <c r="D31" s="76"/>
      <c r="E31" s="76"/>
      <c r="F31" s="109"/>
      <c r="G31" s="109"/>
      <c r="H31" s="77"/>
      <c r="I31" s="75"/>
      <c r="J31" s="78">
        <f t="shared" si="1"/>
        <v>0</v>
      </c>
    </row>
    <row r="32" spans="1:16" s="64" customFormat="1" ht="12.75" customHeight="1">
      <c r="A32" s="74"/>
      <c r="B32" s="19"/>
      <c r="C32" s="75"/>
      <c r="D32" s="76"/>
      <c r="E32" s="76"/>
      <c r="F32" s="109"/>
      <c r="G32" s="109"/>
      <c r="H32" s="77"/>
      <c r="I32" s="75"/>
      <c r="J32" s="78">
        <f t="shared" si="1"/>
        <v>0</v>
      </c>
    </row>
    <row r="33" spans="1:16" s="64" customFormat="1" ht="12.75" customHeight="1">
      <c r="A33" s="74"/>
      <c r="B33" s="19"/>
      <c r="C33" s="75"/>
      <c r="D33" s="76"/>
      <c r="E33" s="76"/>
      <c r="F33" s="109"/>
      <c r="G33" s="109"/>
      <c r="H33" s="77"/>
      <c r="I33" s="75"/>
      <c r="J33" s="78">
        <f t="shared" si="1"/>
        <v>0</v>
      </c>
    </row>
    <row r="34" spans="1:16" s="64" customFormat="1" ht="12.75" customHeight="1">
      <c r="A34" s="74"/>
      <c r="B34" s="19"/>
      <c r="C34" s="75"/>
      <c r="D34" s="76"/>
      <c r="E34" s="76"/>
      <c r="F34" s="109"/>
      <c r="G34" s="109"/>
      <c r="H34" s="77"/>
      <c r="I34" s="75"/>
      <c r="J34" s="78">
        <f t="shared" si="1"/>
        <v>0</v>
      </c>
    </row>
    <row r="35" spans="1:16" s="64" customFormat="1" ht="12.75" customHeight="1">
      <c r="A35" s="74"/>
      <c r="B35" s="19"/>
      <c r="C35" s="75"/>
      <c r="D35" s="76"/>
      <c r="E35" s="76"/>
      <c r="F35" s="109"/>
      <c r="G35" s="109"/>
      <c r="H35" s="77"/>
      <c r="I35" s="75"/>
      <c r="J35" s="78">
        <f t="shared" si="1"/>
        <v>0</v>
      </c>
    </row>
    <row r="36" spans="1:16" ht="12.75" customHeight="1">
      <c r="A36" s="74"/>
      <c r="B36" s="19"/>
      <c r="C36" s="75"/>
      <c r="D36" s="76"/>
      <c r="E36" s="76"/>
      <c r="F36" s="109"/>
      <c r="G36" s="109"/>
      <c r="H36" s="77"/>
      <c r="I36" s="75"/>
      <c r="J36" s="78">
        <f t="shared" si="1"/>
        <v>0</v>
      </c>
      <c r="K36" s="2"/>
      <c r="L36" s="2"/>
      <c r="M36" s="2"/>
      <c r="N36" s="2"/>
      <c r="O36" s="2"/>
      <c r="P36" s="2"/>
    </row>
    <row r="37" spans="1:16" s="64" customFormat="1" ht="12.75" customHeight="1">
      <c r="A37" s="74"/>
      <c r="B37" s="19"/>
      <c r="C37" s="75"/>
      <c r="D37" s="76"/>
      <c r="E37" s="76"/>
      <c r="F37" s="109"/>
      <c r="G37" s="109"/>
      <c r="H37" s="77"/>
      <c r="I37" s="75"/>
      <c r="J37" s="78">
        <f t="shared" si="1"/>
        <v>0</v>
      </c>
    </row>
    <row r="38" spans="1:16" s="64" customFormat="1" ht="12.75" customHeight="1">
      <c r="A38" s="74"/>
      <c r="B38" s="19"/>
      <c r="C38" s="75"/>
      <c r="D38" s="76"/>
      <c r="E38" s="76"/>
      <c r="F38" s="109"/>
      <c r="G38" s="109"/>
      <c r="H38" s="77"/>
      <c r="I38" s="75"/>
      <c r="J38" s="78">
        <f t="shared" si="0"/>
        <v>0</v>
      </c>
    </row>
    <row r="39" spans="1:16" s="64" customFormat="1" ht="12.75" customHeight="1">
      <c r="A39" s="74"/>
      <c r="B39" s="19"/>
      <c r="C39" s="75"/>
      <c r="D39" s="76"/>
      <c r="E39" s="76"/>
      <c r="F39" s="109"/>
      <c r="G39" s="109"/>
      <c r="H39" s="77"/>
      <c r="I39" s="75"/>
      <c r="J39" s="78">
        <f t="shared" si="0"/>
        <v>0</v>
      </c>
    </row>
    <row r="40" spans="1:16" s="64" customFormat="1" ht="12.75" customHeight="1">
      <c r="A40" s="74"/>
      <c r="B40" s="19"/>
      <c r="C40" s="75"/>
      <c r="D40" s="76"/>
      <c r="E40" s="76"/>
      <c r="F40" s="109"/>
      <c r="G40" s="109"/>
      <c r="H40" s="77"/>
      <c r="I40" s="75"/>
      <c r="J40" s="78">
        <f t="shared" si="0"/>
        <v>0</v>
      </c>
    </row>
    <row r="41" spans="1:16" s="64" customFormat="1" ht="12.75" customHeight="1">
      <c r="A41" s="74"/>
      <c r="B41" s="19"/>
      <c r="C41" s="75"/>
      <c r="D41" s="76"/>
      <c r="E41" s="76"/>
      <c r="F41" s="109"/>
      <c r="G41" s="109"/>
      <c r="H41" s="77"/>
      <c r="I41" s="75"/>
      <c r="J41" s="78">
        <f t="shared" si="0"/>
        <v>0</v>
      </c>
    </row>
    <row r="42" spans="1:16" s="64" customFormat="1" ht="12.75" customHeight="1">
      <c r="A42" s="74"/>
      <c r="B42" s="19"/>
      <c r="C42" s="75"/>
      <c r="D42" s="76"/>
      <c r="E42" s="76"/>
      <c r="F42" s="109"/>
      <c r="G42" s="109"/>
      <c r="H42" s="77"/>
      <c r="I42" s="75"/>
      <c r="J42" s="78">
        <f t="shared" si="0"/>
        <v>0</v>
      </c>
    </row>
    <row r="43" spans="1:16" ht="12.75" customHeight="1">
      <c r="A43" s="91"/>
      <c r="B43" s="92" t="s">
        <v>15</v>
      </c>
      <c r="C43" s="93">
        <f>SUM(C3:C42)</f>
        <v>53180</v>
      </c>
      <c r="D43" s="93">
        <f t="shared" ref="D43:J43" si="2">SUM(D3:D42)</f>
        <v>1061.58</v>
      </c>
      <c r="E43" s="93">
        <f t="shared" si="2"/>
        <v>0</v>
      </c>
      <c r="F43" s="93">
        <f t="shared" si="2"/>
        <v>266.43</v>
      </c>
      <c r="G43" s="93">
        <f>SUM(G3:G42)</f>
        <v>50</v>
      </c>
      <c r="H43" s="93">
        <f t="shared" si="2"/>
        <v>0</v>
      </c>
      <c r="I43" s="93">
        <f t="shared" si="2"/>
        <v>6084</v>
      </c>
      <c r="J43" s="93">
        <f t="shared" si="2"/>
        <v>60642.009999999995</v>
      </c>
      <c r="K43" s="2"/>
      <c r="L43" s="2"/>
      <c r="M43" s="2"/>
      <c r="N43" s="2"/>
      <c r="O43" s="2"/>
      <c r="P43" s="2"/>
    </row>
    <row r="44" spans="1:16" ht="12.75" customHeight="1">
      <c r="A44" s="13"/>
      <c r="B44" s="1"/>
      <c r="C44" s="1"/>
      <c r="D44" s="1"/>
      <c r="E44" s="1"/>
      <c r="F44" s="1"/>
      <c r="G44" s="1"/>
      <c r="H44" s="1"/>
      <c r="I44" s="1"/>
      <c r="J44" s="1"/>
      <c r="K44" s="2"/>
      <c r="L44" s="2"/>
      <c r="M44" s="2"/>
      <c r="N44" s="2"/>
      <c r="O44" s="2"/>
      <c r="P44" s="2"/>
    </row>
    <row r="45" spans="1:16" ht="12.75" customHeight="1">
      <c r="A45" s="13"/>
      <c r="B45" s="1"/>
      <c r="C45" s="1"/>
      <c r="D45" s="1"/>
      <c r="E45" s="1"/>
      <c r="F45" s="1"/>
      <c r="G45" s="1"/>
      <c r="H45" s="1"/>
      <c r="I45" s="1"/>
      <c r="J45" s="1"/>
      <c r="K45" s="2"/>
      <c r="L45" s="2"/>
      <c r="M45" s="2"/>
      <c r="N45" s="2"/>
      <c r="O45" s="2"/>
      <c r="P45" s="2"/>
    </row>
    <row r="46" spans="1:16" ht="13.2">
      <c r="A46" s="14"/>
      <c r="B46" s="2"/>
      <c r="C46" s="2"/>
      <c r="D46" s="2"/>
      <c r="E46" s="2"/>
      <c r="F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3.2">
      <c r="A47" s="14"/>
      <c r="B47" s="2"/>
      <c r="C47" s="2"/>
      <c r="D47" s="2"/>
      <c r="E47" s="2"/>
      <c r="F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3.2">
      <c r="A48" s="14"/>
      <c r="B48" s="2"/>
      <c r="C48" s="2"/>
      <c r="D48" s="2"/>
      <c r="E48" s="2"/>
      <c r="F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3.2">
      <c r="A49" s="14"/>
      <c r="B49" s="2"/>
      <c r="C49" s="2"/>
      <c r="D49" s="2"/>
      <c r="E49" s="2"/>
      <c r="F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3.2">
      <c r="A50" s="14"/>
      <c r="B50" s="2"/>
      <c r="C50" s="2"/>
      <c r="D50" s="2"/>
      <c r="E50" s="2"/>
      <c r="F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3.2">
      <c r="A51" s="14"/>
      <c r="B51" s="2"/>
      <c r="C51" s="2"/>
      <c r="D51" s="2"/>
      <c r="E51" s="2"/>
      <c r="F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3.2">
      <c r="A52" s="14"/>
      <c r="B52" s="2"/>
      <c r="C52" s="2"/>
      <c r="D52" s="2"/>
      <c r="E52" s="2"/>
      <c r="F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3.2">
      <c r="A53" s="14"/>
      <c r="B53" s="2"/>
      <c r="C53" s="2"/>
      <c r="D53" s="2"/>
      <c r="E53" s="2"/>
      <c r="F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3.2">
      <c r="A54" s="14"/>
      <c r="B54" s="2"/>
      <c r="C54" s="2"/>
      <c r="D54" s="2"/>
      <c r="E54" s="2"/>
      <c r="F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3.2">
      <c r="A55" s="14"/>
      <c r="B55" s="2"/>
      <c r="C55" s="2"/>
      <c r="D55" s="2"/>
      <c r="E55" s="2"/>
      <c r="F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3.2">
      <c r="A56" s="14"/>
      <c r="B56" s="2"/>
      <c r="C56" s="2"/>
      <c r="D56" s="2"/>
      <c r="E56" s="2"/>
      <c r="F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3.2">
      <c r="A57" s="14"/>
      <c r="B57" s="2"/>
      <c r="C57" s="2"/>
      <c r="D57" s="2"/>
      <c r="E57" s="2"/>
      <c r="F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3.2">
      <c r="A58" s="14"/>
      <c r="B58" s="2"/>
      <c r="C58" s="2"/>
      <c r="D58" s="2"/>
      <c r="E58" s="2"/>
      <c r="F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3.2">
      <c r="A59" s="14"/>
      <c r="B59" s="2"/>
      <c r="C59" s="2"/>
      <c r="D59" s="2"/>
      <c r="E59" s="2"/>
      <c r="F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3.2">
      <c r="A60" s="14"/>
      <c r="B60" s="2"/>
      <c r="C60" s="2"/>
      <c r="D60" s="2"/>
      <c r="E60" s="2"/>
      <c r="F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3.2">
      <c r="A61" s="14"/>
      <c r="B61" s="2"/>
      <c r="C61" s="2"/>
      <c r="D61" s="2"/>
      <c r="E61" s="2"/>
      <c r="F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3.2">
      <c r="A62" s="14"/>
      <c r="B62" s="2"/>
      <c r="C62" s="2"/>
      <c r="D62" s="2"/>
      <c r="E62" s="2"/>
      <c r="F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3.2">
      <c r="A63" s="14"/>
      <c r="B63" s="2"/>
      <c r="C63" s="2"/>
      <c r="D63" s="2"/>
      <c r="E63" s="2"/>
      <c r="F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3.2">
      <c r="A64" s="14"/>
      <c r="B64" s="2"/>
      <c r="C64" s="2"/>
      <c r="D64" s="2"/>
      <c r="E64" s="2"/>
      <c r="F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3.2">
      <c r="A65" s="14"/>
      <c r="B65" s="2"/>
      <c r="C65" s="2"/>
      <c r="D65" s="2"/>
      <c r="E65" s="2"/>
      <c r="F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3.2">
      <c r="A66" s="14"/>
      <c r="B66" s="2"/>
      <c r="C66" s="2"/>
      <c r="D66" s="2"/>
      <c r="E66" s="2"/>
      <c r="F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3.2">
      <c r="A67" s="14"/>
      <c r="B67" s="2"/>
      <c r="C67" s="2"/>
      <c r="D67" s="2"/>
      <c r="E67" s="2"/>
      <c r="F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3.2">
      <c r="A68" s="14"/>
      <c r="B68" s="2"/>
      <c r="C68" s="2"/>
      <c r="D68" s="2"/>
      <c r="E68" s="2"/>
      <c r="F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3.2">
      <c r="A69" s="14"/>
      <c r="B69" s="2"/>
      <c r="C69" s="2"/>
      <c r="D69" s="2"/>
      <c r="E69" s="2"/>
      <c r="F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3.2">
      <c r="A70" s="14"/>
      <c r="B70" s="2"/>
      <c r="C70" s="2"/>
      <c r="D70" s="2"/>
      <c r="E70" s="2"/>
      <c r="F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3.2">
      <c r="A71" s="14"/>
      <c r="B71" s="2"/>
      <c r="C71" s="2"/>
      <c r="D71" s="2"/>
      <c r="E71" s="2"/>
      <c r="F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3.2">
      <c r="A72" s="14"/>
      <c r="B72" s="2"/>
      <c r="C72" s="2"/>
      <c r="D72" s="2"/>
      <c r="E72" s="2"/>
      <c r="F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3.2">
      <c r="A73" s="14"/>
      <c r="B73" s="2"/>
      <c r="C73" s="2"/>
      <c r="D73" s="2"/>
      <c r="E73" s="2"/>
      <c r="F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3.2">
      <c r="A74" s="14"/>
      <c r="B74" s="2"/>
      <c r="C74" s="2"/>
      <c r="D74" s="2"/>
      <c r="E74" s="2"/>
      <c r="F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3.2">
      <c r="A75" s="14"/>
      <c r="B75" s="2"/>
      <c r="C75" s="2"/>
      <c r="D75" s="2"/>
      <c r="E75" s="2"/>
      <c r="F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3.2">
      <c r="A76" s="14"/>
      <c r="B76" s="2"/>
      <c r="C76" s="2"/>
      <c r="D76" s="2"/>
      <c r="E76" s="2"/>
      <c r="F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3.2">
      <c r="A77" s="14"/>
      <c r="B77" s="2"/>
      <c r="C77" s="2"/>
      <c r="D77" s="2"/>
      <c r="E77" s="2"/>
      <c r="F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3.2">
      <c r="A78" s="14"/>
      <c r="B78" s="2"/>
      <c r="C78" s="2"/>
      <c r="D78" s="2"/>
      <c r="E78" s="2"/>
      <c r="F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3.2">
      <c r="A79" s="14"/>
      <c r="B79" s="2"/>
      <c r="C79" s="2"/>
      <c r="D79" s="2"/>
      <c r="E79" s="2"/>
      <c r="F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3.2">
      <c r="A80" s="14"/>
      <c r="B80" s="2"/>
      <c r="C80" s="2"/>
      <c r="D80" s="2"/>
      <c r="E80" s="2"/>
      <c r="F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3.2">
      <c r="A81" s="14"/>
      <c r="B81" s="2"/>
      <c r="C81" s="2"/>
      <c r="D81" s="2"/>
      <c r="E81" s="2"/>
      <c r="F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3.2">
      <c r="A82" s="14"/>
      <c r="B82" s="2"/>
      <c r="C82" s="2"/>
      <c r="D82" s="2"/>
      <c r="E82" s="2"/>
      <c r="F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3.2">
      <c r="A83" s="14"/>
      <c r="B83" s="2"/>
      <c r="C83" s="2"/>
      <c r="D83" s="2"/>
      <c r="E83" s="2"/>
      <c r="F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3.2">
      <c r="A84" s="14"/>
      <c r="B84" s="2"/>
      <c r="C84" s="2"/>
      <c r="D84" s="2"/>
      <c r="E84" s="2"/>
      <c r="F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3.2">
      <c r="A85" s="14"/>
      <c r="B85" s="2"/>
      <c r="C85" s="2"/>
      <c r="D85" s="2"/>
      <c r="E85" s="2"/>
      <c r="F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3.2">
      <c r="A86" s="14"/>
      <c r="B86" s="2"/>
      <c r="C86" s="2"/>
      <c r="D86" s="2"/>
      <c r="E86" s="2"/>
      <c r="F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3.2">
      <c r="A87" s="14"/>
      <c r="B87" s="2"/>
      <c r="C87" s="2"/>
      <c r="D87" s="2"/>
      <c r="E87" s="2"/>
      <c r="F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3.2">
      <c r="A88" s="14"/>
      <c r="B88" s="2"/>
      <c r="C88" s="2"/>
      <c r="D88" s="2"/>
      <c r="E88" s="2"/>
      <c r="F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3.2">
      <c r="A89" s="14"/>
      <c r="B89" s="2"/>
      <c r="C89" s="2"/>
      <c r="D89" s="2"/>
      <c r="E89" s="2"/>
      <c r="F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3.2">
      <c r="A90" s="14"/>
      <c r="B90" s="2"/>
      <c r="C90" s="2"/>
      <c r="D90" s="2"/>
      <c r="E90" s="2"/>
      <c r="F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3.2">
      <c r="A91" s="14"/>
      <c r="B91" s="2"/>
      <c r="C91" s="2"/>
      <c r="D91" s="2"/>
      <c r="E91" s="2"/>
      <c r="F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3.2">
      <c r="A92" s="14"/>
      <c r="B92" s="2"/>
      <c r="C92" s="2"/>
      <c r="D92" s="2"/>
      <c r="E92" s="2"/>
      <c r="F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3.2">
      <c r="A93" s="14"/>
      <c r="B93" s="2"/>
      <c r="C93" s="2"/>
      <c r="D93" s="2"/>
      <c r="E93" s="2"/>
      <c r="F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3.2">
      <c r="A94" s="14"/>
      <c r="B94" s="2"/>
      <c r="C94" s="2"/>
      <c r="D94" s="2"/>
      <c r="E94" s="2"/>
      <c r="F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3.2">
      <c r="A95" s="14"/>
      <c r="B95" s="2"/>
      <c r="C95" s="2"/>
      <c r="D95" s="2"/>
      <c r="E95" s="2"/>
      <c r="F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3.2">
      <c r="A96" s="14"/>
      <c r="B96" s="2"/>
      <c r="C96" s="2"/>
      <c r="D96" s="2"/>
      <c r="E96" s="2"/>
      <c r="F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3.2">
      <c r="A97" s="14"/>
      <c r="B97" s="2"/>
      <c r="C97" s="2"/>
      <c r="D97" s="2"/>
      <c r="E97" s="2"/>
      <c r="F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3.2">
      <c r="A98" s="14"/>
      <c r="B98" s="2"/>
      <c r="C98" s="2"/>
      <c r="D98" s="2"/>
      <c r="E98" s="2"/>
      <c r="F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3.2">
      <c r="A99" s="14"/>
      <c r="B99" s="2"/>
      <c r="C99" s="2"/>
      <c r="D99" s="2"/>
      <c r="E99" s="2"/>
      <c r="F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3.2">
      <c r="A100" s="14"/>
      <c r="B100" s="2"/>
      <c r="C100" s="2"/>
      <c r="D100" s="2"/>
      <c r="E100" s="2"/>
      <c r="F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3.2">
      <c r="A101" s="14"/>
      <c r="B101" s="2"/>
      <c r="C101" s="2"/>
      <c r="D101" s="2"/>
      <c r="E101" s="2"/>
      <c r="F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3.2">
      <c r="A102" s="14"/>
      <c r="B102" s="2"/>
      <c r="C102" s="2"/>
      <c r="D102" s="2"/>
      <c r="E102" s="2"/>
      <c r="F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3.2">
      <c r="A103" s="14"/>
      <c r="B103" s="2"/>
      <c r="C103" s="2"/>
      <c r="D103" s="2"/>
      <c r="E103" s="2"/>
      <c r="F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3.2">
      <c r="A104" s="14"/>
      <c r="B104" s="2"/>
      <c r="C104" s="2"/>
      <c r="D104" s="2"/>
      <c r="E104" s="2"/>
      <c r="F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3.2">
      <c r="A105" s="14"/>
      <c r="B105" s="2"/>
      <c r="C105" s="2"/>
      <c r="D105" s="2"/>
      <c r="E105" s="2"/>
      <c r="F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3.2">
      <c r="A106" s="14"/>
      <c r="B106" s="2"/>
      <c r="C106" s="2"/>
      <c r="D106" s="2"/>
      <c r="E106" s="2"/>
      <c r="F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3.2">
      <c r="A107" s="14"/>
      <c r="B107" s="2"/>
      <c r="C107" s="2"/>
      <c r="D107" s="2"/>
      <c r="E107" s="2"/>
      <c r="F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3.2">
      <c r="A108" s="14"/>
      <c r="B108" s="2"/>
      <c r="C108" s="2"/>
      <c r="D108" s="2"/>
      <c r="E108" s="2"/>
      <c r="F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3.2">
      <c r="A109" s="14"/>
      <c r="B109" s="2"/>
      <c r="C109" s="2"/>
      <c r="D109" s="2"/>
      <c r="E109" s="2"/>
      <c r="F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3.2">
      <c r="A110" s="14"/>
      <c r="B110" s="2"/>
      <c r="C110" s="2"/>
      <c r="D110" s="2"/>
      <c r="E110" s="2"/>
      <c r="F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3.2">
      <c r="A111" s="14"/>
      <c r="B111" s="2"/>
      <c r="C111" s="2"/>
      <c r="D111" s="2"/>
      <c r="E111" s="2"/>
      <c r="F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3.2">
      <c r="A112" s="14"/>
      <c r="B112" s="2"/>
      <c r="C112" s="2"/>
      <c r="D112" s="2"/>
      <c r="E112" s="2"/>
      <c r="F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3.2">
      <c r="A113" s="14"/>
      <c r="B113" s="2"/>
      <c r="C113" s="2"/>
      <c r="D113" s="2"/>
      <c r="E113" s="2"/>
      <c r="F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3.2">
      <c r="A114" s="14"/>
      <c r="B114" s="2"/>
      <c r="C114" s="2"/>
      <c r="D114" s="2"/>
      <c r="E114" s="2"/>
      <c r="F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3.2">
      <c r="A115" s="14"/>
      <c r="B115" s="2"/>
      <c r="C115" s="2"/>
      <c r="D115" s="2"/>
      <c r="E115" s="2"/>
      <c r="F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3.2">
      <c r="A116" s="14"/>
      <c r="B116" s="2"/>
      <c r="C116" s="2"/>
      <c r="D116" s="2"/>
      <c r="E116" s="2"/>
      <c r="F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3.2">
      <c r="A117" s="14"/>
      <c r="B117" s="2"/>
      <c r="C117" s="2"/>
      <c r="D117" s="2"/>
      <c r="E117" s="2"/>
      <c r="F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3.2">
      <c r="A118" s="14"/>
      <c r="B118" s="2"/>
      <c r="C118" s="2"/>
      <c r="D118" s="2"/>
      <c r="E118" s="2"/>
      <c r="F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3.2">
      <c r="A119" s="14"/>
      <c r="B119" s="2"/>
      <c r="C119" s="2"/>
      <c r="D119" s="2"/>
      <c r="E119" s="2"/>
      <c r="F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3.2">
      <c r="A120" s="14"/>
      <c r="B120" s="2"/>
      <c r="C120" s="2"/>
      <c r="D120" s="2"/>
      <c r="E120" s="2"/>
      <c r="F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3.2">
      <c r="A121" s="14"/>
      <c r="B121" s="2"/>
      <c r="C121" s="2"/>
      <c r="D121" s="2"/>
      <c r="E121" s="2"/>
      <c r="F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3.2">
      <c r="A122" s="14"/>
      <c r="B122" s="2"/>
      <c r="C122" s="2"/>
      <c r="D122" s="2"/>
      <c r="E122" s="2"/>
      <c r="F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3.2">
      <c r="A123" s="14"/>
      <c r="B123" s="2"/>
      <c r="C123" s="2"/>
      <c r="D123" s="2"/>
      <c r="E123" s="2"/>
      <c r="F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3.2">
      <c r="A124" s="14"/>
      <c r="B124" s="2"/>
      <c r="C124" s="2"/>
      <c r="D124" s="2"/>
      <c r="E124" s="2"/>
      <c r="F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3.2">
      <c r="A125" s="14"/>
      <c r="B125" s="2"/>
      <c r="C125" s="2"/>
      <c r="D125" s="2"/>
      <c r="E125" s="2"/>
      <c r="F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3.2">
      <c r="A126" s="14"/>
      <c r="B126" s="2"/>
      <c r="C126" s="2"/>
      <c r="D126" s="2"/>
      <c r="E126" s="2"/>
      <c r="F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3.2">
      <c r="A127" s="14"/>
      <c r="B127" s="2"/>
      <c r="C127" s="2"/>
      <c r="D127" s="2"/>
      <c r="E127" s="2"/>
      <c r="F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3.2">
      <c r="A128" s="14"/>
      <c r="B128" s="2"/>
      <c r="C128" s="2"/>
      <c r="D128" s="2"/>
      <c r="E128" s="2"/>
      <c r="F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3.2">
      <c r="A129" s="14"/>
      <c r="B129" s="2"/>
      <c r="C129" s="2"/>
      <c r="D129" s="2"/>
      <c r="E129" s="2"/>
      <c r="F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3.2">
      <c r="A130" s="14"/>
      <c r="B130" s="2"/>
      <c r="C130" s="2"/>
      <c r="D130" s="2"/>
      <c r="E130" s="2"/>
      <c r="F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3.2">
      <c r="A131" s="14"/>
      <c r="B131" s="2"/>
      <c r="C131" s="2"/>
      <c r="D131" s="2"/>
      <c r="E131" s="2"/>
      <c r="F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3.2">
      <c r="A132" s="14"/>
      <c r="B132" s="2"/>
      <c r="C132" s="2"/>
      <c r="D132" s="2"/>
      <c r="E132" s="2"/>
      <c r="F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3.2">
      <c r="A133" s="14"/>
      <c r="B133" s="2"/>
      <c r="C133" s="2"/>
      <c r="D133" s="2"/>
      <c r="E133" s="2"/>
      <c r="F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3.2">
      <c r="A134" s="14"/>
      <c r="B134" s="2"/>
      <c r="C134" s="2"/>
      <c r="D134" s="2"/>
      <c r="E134" s="2"/>
      <c r="F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3.2">
      <c r="A135" s="14"/>
      <c r="B135" s="2"/>
      <c r="C135" s="2"/>
      <c r="D135" s="2"/>
      <c r="E135" s="2"/>
      <c r="F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3.2">
      <c r="A136" s="14"/>
      <c r="B136" s="2"/>
      <c r="C136" s="2"/>
      <c r="D136" s="2"/>
      <c r="E136" s="2"/>
      <c r="F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3.2">
      <c r="A137" s="14"/>
      <c r="B137" s="2"/>
      <c r="C137" s="2"/>
      <c r="D137" s="2"/>
      <c r="E137" s="2"/>
      <c r="F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3.2">
      <c r="A138" s="14"/>
      <c r="B138" s="2"/>
      <c r="C138" s="2"/>
      <c r="D138" s="2"/>
      <c r="E138" s="2"/>
      <c r="F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3.2">
      <c r="A139" s="14"/>
      <c r="B139" s="2"/>
      <c r="C139" s="2"/>
      <c r="D139" s="2"/>
      <c r="E139" s="2"/>
      <c r="F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3.2">
      <c r="A140" s="14"/>
      <c r="B140" s="2"/>
      <c r="C140" s="2"/>
      <c r="D140" s="2"/>
      <c r="E140" s="2"/>
      <c r="F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3.2">
      <c r="A141" s="14"/>
      <c r="B141" s="2"/>
      <c r="C141" s="2"/>
      <c r="D141" s="2"/>
      <c r="E141" s="2"/>
      <c r="F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3.2">
      <c r="A142" s="14"/>
      <c r="B142" s="2"/>
      <c r="C142" s="2"/>
      <c r="D142" s="2"/>
      <c r="E142" s="2"/>
      <c r="F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3.2">
      <c r="A143" s="14"/>
      <c r="B143" s="2"/>
      <c r="C143" s="2"/>
      <c r="D143" s="2"/>
      <c r="E143" s="2"/>
      <c r="F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3.2">
      <c r="A144" s="14"/>
      <c r="B144" s="2"/>
      <c r="C144" s="2"/>
      <c r="D144" s="2"/>
      <c r="E144" s="2"/>
      <c r="F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3.2">
      <c r="A145" s="14"/>
      <c r="B145" s="2"/>
      <c r="C145" s="2"/>
      <c r="D145" s="2"/>
      <c r="E145" s="2"/>
      <c r="F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3.2">
      <c r="A146" s="14"/>
      <c r="B146" s="2"/>
      <c r="C146" s="2"/>
      <c r="D146" s="2"/>
      <c r="E146" s="2"/>
      <c r="F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3.2">
      <c r="A147" s="14"/>
      <c r="B147" s="2"/>
      <c r="C147" s="2"/>
      <c r="D147" s="2"/>
      <c r="E147" s="2"/>
      <c r="F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3.2">
      <c r="A148" s="14"/>
      <c r="B148" s="2"/>
      <c r="C148" s="2"/>
      <c r="D148" s="2"/>
      <c r="E148" s="2"/>
      <c r="F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3.2">
      <c r="A149" s="14"/>
      <c r="B149" s="2"/>
      <c r="C149" s="2"/>
      <c r="D149" s="2"/>
      <c r="E149" s="2"/>
      <c r="F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3.2">
      <c r="A150" s="14"/>
      <c r="B150" s="2"/>
      <c r="C150" s="2"/>
      <c r="D150" s="2"/>
      <c r="E150" s="2"/>
      <c r="F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3.2">
      <c r="A151" s="14"/>
      <c r="B151" s="2"/>
      <c r="C151" s="2"/>
      <c r="D151" s="2"/>
      <c r="E151" s="2"/>
      <c r="F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3.2">
      <c r="A152" s="14"/>
      <c r="B152" s="2"/>
      <c r="C152" s="2"/>
      <c r="D152" s="2"/>
      <c r="E152" s="2"/>
      <c r="F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3.2">
      <c r="A153" s="14"/>
      <c r="B153" s="2"/>
      <c r="C153" s="2"/>
      <c r="D153" s="2"/>
      <c r="E153" s="2"/>
      <c r="F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3.2">
      <c r="A154" s="14"/>
      <c r="B154" s="2"/>
      <c r="C154" s="2"/>
      <c r="D154" s="2"/>
      <c r="E154" s="2"/>
      <c r="F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3.2">
      <c r="A155" s="14"/>
      <c r="B155" s="2"/>
      <c r="C155" s="2"/>
      <c r="D155" s="2"/>
      <c r="E155" s="2"/>
      <c r="F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3.2">
      <c r="A156" s="14"/>
      <c r="B156" s="2"/>
      <c r="C156" s="2"/>
      <c r="D156" s="2"/>
      <c r="E156" s="2"/>
      <c r="F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3.2">
      <c r="A157" s="14"/>
      <c r="B157" s="2"/>
      <c r="C157" s="2"/>
      <c r="D157" s="2"/>
      <c r="E157" s="2"/>
      <c r="F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3.2">
      <c r="A158" s="14"/>
      <c r="B158" s="2"/>
      <c r="C158" s="2"/>
      <c r="D158" s="2"/>
      <c r="E158" s="2"/>
      <c r="F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3.2">
      <c r="A159" s="14"/>
      <c r="B159" s="2"/>
      <c r="C159" s="2"/>
      <c r="D159" s="2"/>
      <c r="E159" s="2"/>
      <c r="F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3.2">
      <c r="A160" s="14"/>
      <c r="B160" s="2"/>
      <c r="C160" s="2"/>
      <c r="D160" s="2"/>
      <c r="E160" s="2"/>
      <c r="F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3.2">
      <c r="A161" s="14"/>
      <c r="B161" s="2"/>
      <c r="C161" s="2"/>
      <c r="D161" s="2"/>
      <c r="E161" s="2"/>
      <c r="F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3.2">
      <c r="A162" s="14"/>
      <c r="B162" s="2"/>
      <c r="C162" s="2"/>
      <c r="D162" s="2"/>
      <c r="E162" s="2"/>
      <c r="F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3.2">
      <c r="A163" s="14"/>
      <c r="B163" s="2"/>
      <c r="C163" s="2"/>
      <c r="D163" s="2"/>
      <c r="E163" s="2"/>
      <c r="F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3.2">
      <c r="A164" s="14"/>
      <c r="B164" s="2"/>
      <c r="C164" s="2"/>
      <c r="D164" s="2"/>
      <c r="E164" s="2"/>
      <c r="F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3.2">
      <c r="A165" s="14"/>
      <c r="B165" s="2"/>
      <c r="C165" s="2"/>
      <c r="D165" s="2"/>
      <c r="E165" s="2"/>
      <c r="F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3.2">
      <c r="A166" s="14"/>
      <c r="B166" s="2"/>
      <c r="C166" s="2"/>
      <c r="D166" s="2"/>
      <c r="E166" s="2"/>
      <c r="F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3.2">
      <c r="A167" s="14"/>
      <c r="B167" s="2"/>
      <c r="C167" s="2"/>
      <c r="D167" s="2"/>
      <c r="E167" s="2"/>
      <c r="F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3.2">
      <c r="A168" s="14"/>
      <c r="B168" s="2"/>
      <c r="C168" s="2"/>
      <c r="D168" s="2"/>
      <c r="E168" s="2"/>
      <c r="F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3.2">
      <c r="A169" s="14"/>
      <c r="B169" s="2"/>
      <c r="C169" s="2"/>
      <c r="D169" s="2"/>
      <c r="E169" s="2"/>
      <c r="F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3.2">
      <c r="A170" s="14"/>
      <c r="B170" s="2"/>
      <c r="C170" s="2"/>
      <c r="D170" s="2"/>
      <c r="E170" s="2"/>
      <c r="F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3.2">
      <c r="A171" s="14"/>
      <c r="B171" s="2"/>
      <c r="C171" s="2"/>
      <c r="D171" s="2"/>
      <c r="E171" s="2"/>
      <c r="F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3.2">
      <c r="A172" s="14"/>
      <c r="B172" s="2"/>
      <c r="C172" s="2"/>
      <c r="D172" s="2"/>
      <c r="E172" s="2"/>
      <c r="F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3.2">
      <c r="A173" s="14"/>
      <c r="B173" s="2"/>
      <c r="C173" s="2"/>
      <c r="D173" s="2"/>
      <c r="E173" s="2"/>
      <c r="F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3.2">
      <c r="A174" s="14"/>
      <c r="B174" s="2"/>
      <c r="C174" s="2"/>
      <c r="D174" s="2"/>
      <c r="E174" s="2"/>
      <c r="F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3.2">
      <c r="A175" s="14"/>
      <c r="B175" s="2"/>
      <c r="C175" s="2"/>
      <c r="D175" s="2"/>
      <c r="E175" s="2"/>
      <c r="F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3.2">
      <c r="A176" s="14"/>
      <c r="B176" s="2"/>
      <c r="C176" s="2"/>
      <c r="D176" s="2"/>
      <c r="E176" s="2"/>
      <c r="F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3.2">
      <c r="A177" s="14"/>
      <c r="B177" s="2"/>
      <c r="C177" s="2"/>
      <c r="D177" s="2"/>
      <c r="E177" s="2"/>
      <c r="F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3.2">
      <c r="A178" s="14"/>
      <c r="B178" s="2"/>
      <c r="C178" s="2"/>
      <c r="D178" s="2"/>
      <c r="E178" s="2"/>
      <c r="F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3.2">
      <c r="A179" s="14"/>
      <c r="B179" s="2"/>
      <c r="C179" s="2"/>
      <c r="D179" s="2"/>
      <c r="E179" s="2"/>
      <c r="F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3.2">
      <c r="A180" s="14"/>
      <c r="B180" s="2"/>
      <c r="C180" s="2"/>
      <c r="D180" s="2"/>
      <c r="E180" s="2"/>
      <c r="F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3.2">
      <c r="A181" s="14"/>
      <c r="B181" s="2"/>
      <c r="C181" s="2"/>
      <c r="D181" s="2"/>
      <c r="E181" s="2"/>
      <c r="F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3.2">
      <c r="A182" s="14"/>
      <c r="B182" s="2"/>
      <c r="C182" s="2"/>
      <c r="D182" s="2"/>
      <c r="E182" s="2"/>
      <c r="F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3.2">
      <c r="A183" s="14"/>
      <c r="B183" s="2"/>
      <c r="C183" s="2"/>
      <c r="D183" s="2"/>
      <c r="E183" s="2"/>
      <c r="F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3.2">
      <c r="A184" s="14"/>
      <c r="B184" s="2"/>
      <c r="C184" s="2"/>
      <c r="D184" s="2"/>
      <c r="E184" s="2"/>
      <c r="F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3.2">
      <c r="A185" s="14"/>
      <c r="B185" s="2"/>
      <c r="C185" s="2"/>
      <c r="D185" s="2"/>
      <c r="E185" s="2"/>
      <c r="F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3.2">
      <c r="A186" s="14"/>
      <c r="B186" s="2"/>
      <c r="C186" s="2"/>
      <c r="D186" s="2"/>
      <c r="E186" s="2"/>
      <c r="F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3.2">
      <c r="A187" s="14"/>
      <c r="B187" s="2"/>
      <c r="C187" s="2"/>
      <c r="D187" s="2"/>
      <c r="E187" s="2"/>
      <c r="F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3.2">
      <c r="A188" s="14"/>
      <c r="B188" s="2"/>
      <c r="C188" s="2"/>
      <c r="D188" s="2"/>
      <c r="E188" s="2"/>
      <c r="F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3.2">
      <c r="A189" s="14"/>
      <c r="B189" s="2"/>
      <c r="C189" s="2"/>
      <c r="D189" s="2"/>
      <c r="E189" s="2"/>
      <c r="F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3.2">
      <c r="A190" s="14"/>
      <c r="B190" s="2"/>
      <c r="C190" s="2"/>
      <c r="D190" s="2"/>
      <c r="E190" s="2"/>
      <c r="F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3.2">
      <c r="A191" s="14"/>
      <c r="B191" s="2"/>
      <c r="C191" s="2"/>
      <c r="D191" s="2"/>
      <c r="E191" s="2"/>
      <c r="F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3.2">
      <c r="A192" s="14"/>
      <c r="B192" s="2"/>
      <c r="C192" s="2"/>
      <c r="D192" s="2"/>
      <c r="E192" s="2"/>
      <c r="F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3.2">
      <c r="A193" s="14"/>
      <c r="B193" s="2"/>
      <c r="C193" s="2"/>
      <c r="D193" s="2"/>
      <c r="E193" s="2"/>
      <c r="F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3.2">
      <c r="A194" s="14"/>
      <c r="B194" s="2"/>
      <c r="C194" s="2"/>
      <c r="D194" s="2"/>
      <c r="E194" s="2"/>
      <c r="F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3.2">
      <c r="A195" s="14"/>
      <c r="B195" s="2"/>
      <c r="C195" s="2"/>
      <c r="D195" s="2"/>
      <c r="E195" s="2"/>
      <c r="F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3.2">
      <c r="A196" s="14"/>
      <c r="B196" s="2"/>
      <c r="C196" s="2"/>
      <c r="D196" s="2"/>
      <c r="E196" s="2"/>
      <c r="F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3.2">
      <c r="A197" s="14"/>
      <c r="B197" s="2"/>
      <c r="C197" s="2"/>
      <c r="D197" s="2"/>
      <c r="E197" s="2"/>
      <c r="F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3.2">
      <c r="A198" s="14"/>
      <c r="B198" s="2"/>
      <c r="C198" s="2"/>
      <c r="D198" s="2"/>
      <c r="E198" s="2"/>
      <c r="F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3.2">
      <c r="A199" s="14"/>
      <c r="B199" s="2"/>
      <c r="C199" s="2"/>
      <c r="D199" s="2"/>
      <c r="E199" s="2"/>
      <c r="F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3.2">
      <c r="A200" s="14"/>
      <c r="B200" s="2"/>
      <c r="C200" s="2"/>
      <c r="D200" s="2"/>
      <c r="E200" s="2"/>
      <c r="F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3.2">
      <c r="A201" s="14"/>
      <c r="B201" s="2"/>
      <c r="C201" s="2"/>
      <c r="D201" s="2"/>
      <c r="E201" s="2"/>
      <c r="F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3.2">
      <c r="A202" s="14"/>
      <c r="B202" s="2"/>
      <c r="C202" s="2"/>
      <c r="D202" s="2"/>
      <c r="E202" s="2"/>
      <c r="F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3.2">
      <c r="A203" s="14"/>
      <c r="B203" s="2"/>
      <c r="C203" s="2"/>
      <c r="D203" s="2"/>
      <c r="E203" s="2"/>
      <c r="F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3.2">
      <c r="A204" s="14"/>
      <c r="B204" s="2"/>
      <c r="C204" s="2"/>
      <c r="D204" s="2"/>
      <c r="E204" s="2"/>
      <c r="F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3.2">
      <c r="A205" s="14"/>
      <c r="B205" s="2"/>
      <c r="C205" s="2"/>
      <c r="D205" s="2"/>
      <c r="E205" s="2"/>
      <c r="F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3.2">
      <c r="A206" s="14"/>
      <c r="B206" s="2"/>
      <c r="C206" s="2"/>
      <c r="D206" s="2"/>
      <c r="E206" s="2"/>
      <c r="F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3.2">
      <c r="A207" s="14"/>
      <c r="B207" s="2"/>
      <c r="C207" s="2"/>
      <c r="D207" s="2"/>
      <c r="E207" s="2"/>
      <c r="F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3.2">
      <c r="A208" s="14"/>
      <c r="B208" s="2"/>
      <c r="C208" s="2"/>
      <c r="D208" s="2"/>
      <c r="E208" s="2"/>
      <c r="F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3.2">
      <c r="A209" s="14"/>
      <c r="B209" s="2"/>
      <c r="C209" s="2"/>
      <c r="D209" s="2"/>
      <c r="E209" s="2"/>
      <c r="F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3.2">
      <c r="A210" s="14"/>
      <c r="B210" s="2"/>
      <c r="C210" s="2"/>
      <c r="D210" s="2"/>
      <c r="E210" s="2"/>
      <c r="F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3.2">
      <c r="A211" s="14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3.2">
      <c r="A212" s="14"/>
      <c r="B212" s="2"/>
      <c r="C212" s="2"/>
      <c r="D212" s="2"/>
      <c r="E212" s="2"/>
      <c r="F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3.2">
      <c r="A213" s="14"/>
      <c r="B213" s="2"/>
      <c r="C213" s="2"/>
      <c r="D213" s="2"/>
      <c r="E213" s="2"/>
      <c r="F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3.2">
      <c r="A214" s="14"/>
      <c r="B214" s="2"/>
      <c r="C214" s="2"/>
      <c r="D214" s="2"/>
      <c r="E214" s="2"/>
      <c r="F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3.2">
      <c r="A215" s="14"/>
      <c r="B215" s="2"/>
      <c r="C215" s="2"/>
      <c r="D215" s="2"/>
      <c r="E215" s="2"/>
      <c r="F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3.2">
      <c r="A216" s="14"/>
      <c r="B216" s="2"/>
      <c r="C216" s="2"/>
      <c r="D216" s="2"/>
      <c r="E216" s="2"/>
      <c r="F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3.2">
      <c r="A217" s="14"/>
      <c r="B217" s="2"/>
      <c r="C217" s="2"/>
      <c r="D217" s="2"/>
      <c r="E217" s="2"/>
      <c r="F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3.2">
      <c r="A218" s="14"/>
      <c r="B218" s="2"/>
      <c r="C218" s="2"/>
      <c r="D218" s="2"/>
      <c r="E218" s="2"/>
      <c r="F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3.2">
      <c r="A219" s="14"/>
      <c r="B219" s="2"/>
      <c r="C219" s="2"/>
      <c r="D219" s="2"/>
      <c r="E219" s="2"/>
      <c r="F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3.2">
      <c r="A220" s="14"/>
      <c r="B220" s="2"/>
      <c r="C220" s="2"/>
      <c r="D220" s="2"/>
      <c r="E220" s="2"/>
      <c r="F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3.2">
      <c r="A221" s="14"/>
      <c r="B221" s="2"/>
      <c r="C221" s="2"/>
      <c r="D221" s="2"/>
      <c r="E221" s="2"/>
      <c r="F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3.2">
      <c r="A222" s="14"/>
      <c r="B222" s="2"/>
      <c r="C222" s="2"/>
      <c r="D222" s="2"/>
      <c r="E222" s="2"/>
      <c r="F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3.2">
      <c r="A223" s="14"/>
      <c r="B223" s="2"/>
      <c r="C223" s="2"/>
      <c r="D223" s="2"/>
      <c r="E223" s="2"/>
      <c r="F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3.2">
      <c r="A224" s="14"/>
      <c r="B224" s="2"/>
      <c r="C224" s="2"/>
      <c r="D224" s="2"/>
      <c r="E224" s="2"/>
      <c r="F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3.2">
      <c r="A225" s="14"/>
      <c r="B225" s="2"/>
      <c r="C225" s="2"/>
      <c r="D225" s="2"/>
      <c r="E225" s="2"/>
      <c r="F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3.2">
      <c r="A226" s="14"/>
      <c r="B226" s="2"/>
      <c r="C226" s="2"/>
      <c r="D226" s="2"/>
      <c r="E226" s="2"/>
      <c r="F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3.2">
      <c r="A227" s="14"/>
      <c r="B227" s="2"/>
      <c r="C227" s="2"/>
      <c r="D227" s="2"/>
      <c r="E227" s="2"/>
      <c r="F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3.2">
      <c r="A228" s="14"/>
      <c r="B228" s="2"/>
      <c r="C228" s="2"/>
      <c r="D228" s="2"/>
      <c r="E228" s="2"/>
      <c r="F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3.2">
      <c r="A229" s="14"/>
      <c r="B229" s="2"/>
      <c r="C229" s="2"/>
      <c r="D229" s="2"/>
      <c r="E229" s="2"/>
      <c r="F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3.2">
      <c r="A230" s="14"/>
      <c r="B230" s="2"/>
      <c r="C230" s="2"/>
      <c r="D230" s="2"/>
      <c r="E230" s="2"/>
      <c r="F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3.2">
      <c r="A231" s="14"/>
      <c r="B231" s="2"/>
      <c r="C231" s="2"/>
      <c r="D231" s="2"/>
      <c r="E231" s="2"/>
      <c r="F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3.2">
      <c r="A232" s="14"/>
      <c r="B232" s="2"/>
      <c r="C232" s="2"/>
      <c r="D232" s="2"/>
      <c r="E232" s="2"/>
      <c r="F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3.2">
      <c r="A233" s="14"/>
      <c r="B233" s="2"/>
      <c r="C233" s="2"/>
      <c r="D233" s="2"/>
      <c r="E233" s="2"/>
      <c r="F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3.2">
      <c r="A234" s="14"/>
      <c r="B234" s="2"/>
      <c r="C234" s="2"/>
      <c r="D234" s="2"/>
      <c r="E234" s="2"/>
      <c r="F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3.2">
      <c r="A235" s="14"/>
      <c r="B235" s="2"/>
      <c r="C235" s="2"/>
      <c r="D235" s="2"/>
      <c r="E235" s="2"/>
      <c r="F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3.2">
      <c r="A236" s="14"/>
      <c r="B236" s="2"/>
      <c r="C236" s="2"/>
      <c r="D236" s="2"/>
      <c r="E236" s="2"/>
      <c r="F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3.2">
      <c r="A237" s="14"/>
      <c r="B237" s="2"/>
      <c r="C237" s="2"/>
      <c r="D237" s="2"/>
      <c r="E237" s="2"/>
      <c r="F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3.2">
      <c r="A238" s="14"/>
      <c r="B238" s="2"/>
      <c r="C238" s="2"/>
      <c r="D238" s="2"/>
      <c r="E238" s="2"/>
      <c r="F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3.2">
      <c r="A239" s="14"/>
      <c r="B239" s="2"/>
      <c r="C239" s="2"/>
      <c r="D239" s="2"/>
      <c r="E239" s="2"/>
      <c r="F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3.2">
      <c r="A240" s="14"/>
      <c r="B240" s="2"/>
      <c r="C240" s="2"/>
      <c r="D240" s="2"/>
      <c r="E240" s="2"/>
      <c r="F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3.2">
      <c r="A241" s="14"/>
      <c r="B241" s="2"/>
      <c r="C241" s="2"/>
      <c r="D241" s="2"/>
      <c r="E241" s="2"/>
      <c r="F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3.2">
      <c r="A242" s="14"/>
      <c r="B242" s="2"/>
      <c r="C242" s="2"/>
      <c r="D242" s="2"/>
      <c r="E242" s="2"/>
      <c r="F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3.2">
      <c r="A243" s="14"/>
      <c r="B243" s="2"/>
      <c r="C243" s="2"/>
      <c r="D243" s="2"/>
      <c r="E243" s="2"/>
      <c r="F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3.2">
      <c r="A244" s="14"/>
      <c r="B244" s="2"/>
      <c r="C244" s="2"/>
      <c r="D244" s="2"/>
      <c r="E244" s="2"/>
      <c r="F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3.2">
      <c r="A245" s="14"/>
      <c r="B245" s="2"/>
      <c r="C245" s="2"/>
      <c r="D245" s="2"/>
      <c r="E245" s="2"/>
      <c r="F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3.2">
      <c r="A246" s="14"/>
      <c r="B246" s="2"/>
      <c r="C246" s="2"/>
      <c r="D246" s="2"/>
      <c r="E246" s="2"/>
      <c r="F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3.2">
      <c r="A247" s="14"/>
      <c r="B247" s="2"/>
      <c r="C247" s="2"/>
      <c r="D247" s="2"/>
      <c r="E247" s="2"/>
      <c r="F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3.2">
      <c r="A248" s="14"/>
      <c r="B248" s="2"/>
      <c r="C248" s="2"/>
      <c r="D248" s="2"/>
      <c r="E248" s="2"/>
      <c r="F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3.2">
      <c r="A249" s="14"/>
      <c r="B249" s="2"/>
      <c r="C249" s="2"/>
      <c r="D249" s="2"/>
      <c r="E249" s="2"/>
      <c r="F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3.2">
      <c r="A250" s="14"/>
      <c r="B250" s="2"/>
      <c r="C250" s="2"/>
      <c r="D250" s="2"/>
      <c r="E250" s="2"/>
      <c r="F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13.2">
      <c r="A251" s="14"/>
      <c r="B251" s="2"/>
      <c r="C251" s="2"/>
      <c r="D251" s="2"/>
      <c r="E251" s="2"/>
      <c r="F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3.2">
      <c r="A252" s="14"/>
      <c r="B252" s="2"/>
      <c r="C252" s="2"/>
      <c r="D252" s="2"/>
      <c r="E252" s="2"/>
      <c r="F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13.2">
      <c r="A253" s="14"/>
      <c r="B253" s="2"/>
      <c r="C253" s="2"/>
      <c r="D253" s="2"/>
      <c r="E253" s="2"/>
      <c r="F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3.2">
      <c r="A254" s="14"/>
      <c r="B254" s="2"/>
      <c r="C254" s="2"/>
      <c r="D254" s="2"/>
      <c r="E254" s="2"/>
      <c r="F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13.2">
      <c r="A255" s="14"/>
      <c r="B255" s="2"/>
      <c r="C255" s="2"/>
      <c r="D255" s="2"/>
      <c r="E255" s="2"/>
      <c r="F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13.2">
      <c r="A256" s="14"/>
      <c r="B256" s="2"/>
      <c r="C256" s="2"/>
      <c r="D256" s="2"/>
      <c r="E256" s="2"/>
      <c r="F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13.2">
      <c r="A257" s="14"/>
      <c r="B257" s="2"/>
      <c r="C257" s="2"/>
      <c r="D257" s="2"/>
      <c r="E257" s="2"/>
      <c r="F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13.2">
      <c r="A258" s="14"/>
      <c r="B258" s="2"/>
      <c r="C258" s="2"/>
      <c r="D258" s="2"/>
      <c r="E258" s="2"/>
      <c r="F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13.2">
      <c r="A259" s="14"/>
      <c r="B259" s="2"/>
      <c r="C259" s="2"/>
      <c r="D259" s="2"/>
      <c r="E259" s="2"/>
      <c r="F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13.2">
      <c r="A260" s="14"/>
      <c r="B260" s="2"/>
      <c r="C260" s="2"/>
      <c r="D260" s="2"/>
      <c r="E260" s="2"/>
      <c r="F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13.2">
      <c r="A261" s="14"/>
      <c r="B261" s="2"/>
      <c r="C261" s="2"/>
      <c r="D261" s="2"/>
      <c r="E261" s="2"/>
      <c r="F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13.2">
      <c r="A262" s="14"/>
      <c r="B262" s="2"/>
      <c r="C262" s="2"/>
      <c r="D262" s="2"/>
      <c r="E262" s="2"/>
      <c r="F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13.2">
      <c r="A263" s="14"/>
      <c r="B263" s="2"/>
      <c r="C263" s="2"/>
      <c r="D263" s="2"/>
      <c r="E263" s="2"/>
      <c r="F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13.2">
      <c r="A264" s="14"/>
      <c r="B264" s="2"/>
      <c r="C264" s="2"/>
      <c r="D264" s="2"/>
      <c r="E264" s="2"/>
      <c r="F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13.2">
      <c r="A265" s="14"/>
      <c r="B265" s="2"/>
      <c r="C265" s="2"/>
      <c r="D265" s="2"/>
      <c r="E265" s="2"/>
      <c r="F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13.2">
      <c r="A266" s="14"/>
      <c r="B266" s="2"/>
      <c r="C266" s="2"/>
      <c r="D266" s="2"/>
      <c r="E266" s="2"/>
      <c r="F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13.2">
      <c r="A267" s="14"/>
      <c r="B267" s="2"/>
      <c r="C267" s="2"/>
      <c r="D267" s="2"/>
      <c r="E267" s="2"/>
      <c r="F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13.2">
      <c r="A268" s="14"/>
      <c r="B268" s="2"/>
      <c r="C268" s="2"/>
      <c r="D268" s="2"/>
      <c r="E268" s="2"/>
      <c r="F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13.2">
      <c r="A269" s="14"/>
      <c r="B269" s="2"/>
      <c r="C269" s="2"/>
      <c r="D269" s="2"/>
      <c r="E269" s="2"/>
      <c r="F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13.2">
      <c r="A270" s="14"/>
      <c r="B270" s="2"/>
      <c r="C270" s="2"/>
      <c r="D270" s="2"/>
      <c r="E270" s="2"/>
      <c r="F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13.2">
      <c r="A271" s="14"/>
      <c r="B271" s="2"/>
      <c r="C271" s="2"/>
      <c r="D271" s="2"/>
      <c r="E271" s="2"/>
      <c r="F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13.2">
      <c r="A272" s="14"/>
      <c r="B272" s="2"/>
      <c r="C272" s="2"/>
      <c r="D272" s="2"/>
      <c r="E272" s="2"/>
      <c r="F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13.2">
      <c r="A273" s="14"/>
      <c r="B273" s="2"/>
      <c r="C273" s="2"/>
      <c r="D273" s="2"/>
      <c r="E273" s="2"/>
      <c r="F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13.2">
      <c r="A274" s="14"/>
      <c r="B274" s="2"/>
      <c r="C274" s="2"/>
      <c r="D274" s="2"/>
      <c r="E274" s="2"/>
      <c r="F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13.2">
      <c r="A275" s="14"/>
      <c r="B275" s="2"/>
      <c r="C275" s="2"/>
      <c r="D275" s="2"/>
      <c r="E275" s="2"/>
      <c r="F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13.2">
      <c r="A276" s="14"/>
      <c r="B276" s="2"/>
      <c r="C276" s="2"/>
      <c r="D276" s="2"/>
      <c r="E276" s="2"/>
      <c r="F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13.2">
      <c r="A277" s="14"/>
      <c r="B277" s="2"/>
      <c r="C277" s="2"/>
      <c r="D277" s="2"/>
      <c r="E277" s="2"/>
      <c r="F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13.2">
      <c r="A278" s="14"/>
      <c r="B278" s="2"/>
      <c r="C278" s="2"/>
      <c r="D278" s="2"/>
      <c r="E278" s="2"/>
      <c r="F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13.2">
      <c r="A279" s="14"/>
      <c r="B279" s="2"/>
      <c r="C279" s="2"/>
      <c r="D279" s="2"/>
      <c r="E279" s="2"/>
      <c r="F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13.2">
      <c r="A280" s="14"/>
      <c r="B280" s="2"/>
      <c r="C280" s="2"/>
      <c r="D280" s="2"/>
      <c r="E280" s="2"/>
      <c r="F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13.2">
      <c r="A281" s="14"/>
      <c r="B281" s="2"/>
      <c r="C281" s="2"/>
      <c r="D281" s="2"/>
      <c r="E281" s="2"/>
      <c r="F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13.2">
      <c r="A282" s="14"/>
      <c r="B282" s="2"/>
      <c r="C282" s="2"/>
      <c r="D282" s="2"/>
      <c r="E282" s="2"/>
      <c r="F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13.2">
      <c r="A283" s="14"/>
      <c r="B283" s="2"/>
      <c r="C283" s="2"/>
      <c r="D283" s="2"/>
      <c r="E283" s="2"/>
      <c r="F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13.2">
      <c r="A284" s="14"/>
      <c r="B284" s="2"/>
      <c r="C284" s="2"/>
      <c r="D284" s="2"/>
      <c r="E284" s="2"/>
      <c r="F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13.2">
      <c r="A285" s="14"/>
      <c r="B285" s="2"/>
      <c r="C285" s="2"/>
      <c r="D285" s="2"/>
      <c r="E285" s="2"/>
      <c r="F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13.2">
      <c r="A286" s="14"/>
      <c r="B286" s="2"/>
      <c r="C286" s="2"/>
      <c r="D286" s="2"/>
      <c r="E286" s="2"/>
      <c r="F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13.2">
      <c r="A287" s="14"/>
      <c r="B287" s="2"/>
      <c r="C287" s="2"/>
      <c r="D287" s="2"/>
      <c r="E287" s="2"/>
      <c r="F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13.2">
      <c r="A288" s="14"/>
      <c r="B288" s="2"/>
      <c r="C288" s="2"/>
      <c r="D288" s="2"/>
      <c r="E288" s="2"/>
      <c r="F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13.2">
      <c r="A289" s="14"/>
      <c r="B289" s="2"/>
      <c r="C289" s="2"/>
      <c r="D289" s="2"/>
      <c r="E289" s="2"/>
      <c r="F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13.2">
      <c r="A290" s="14"/>
      <c r="B290" s="2"/>
      <c r="C290" s="2"/>
      <c r="D290" s="2"/>
      <c r="E290" s="2"/>
      <c r="F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13.2">
      <c r="A291" s="14"/>
      <c r="B291" s="2"/>
      <c r="C291" s="2"/>
      <c r="D291" s="2"/>
      <c r="E291" s="2"/>
      <c r="F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13.2">
      <c r="A292" s="14"/>
      <c r="B292" s="2"/>
      <c r="C292" s="2"/>
      <c r="D292" s="2"/>
      <c r="E292" s="2"/>
      <c r="F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13.2">
      <c r="A293" s="14"/>
      <c r="B293" s="2"/>
      <c r="C293" s="2"/>
      <c r="D293" s="2"/>
      <c r="E293" s="2"/>
      <c r="F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13.2">
      <c r="A294" s="14"/>
      <c r="B294" s="2"/>
      <c r="C294" s="2"/>
      <c r="D294" s="2"/>
      <c r="E294" s="2"/>
      <c r="F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13.2">
      <c r="A295" s="14"/>
      <c r="B295" s="2"/>
      <c r="C295" s="2"/>
      <c r="D295" s="2"/>
      <c r="E295" s="2"/>
      <c r="F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13.2">
      <c r="A296" s="14"/>
      <c r="B296" s="2"/>
      <c r="C296" s="2"/>
      <c r="D296" s="2"/>
      <c r="E296" s="2"/>
      <c r="F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13.2">
      <c r="A297" s="14"/>
      <c r="B297" s="2"/>
      <c r="C297" s="2"/>
      <c r="D297" s="2"/>
      <c r="E297" s="2"/>
      <c r="F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13.2">
      <c r="A298" s="14"/>
      <c r="B298" s="2"/>
      <c r="C298" s="2"/>
      <c r="D298" s="2"/>
      <c r="E298" s="2"/>
      <c r="F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13.2">
      <c r="A299" s="14"/>
      <c r="B299" s="2"/>
      <c r="C299" s="2"/>
      <c r="D299" s="2"/>
      <c r="E299" s="2"/>
      <c r="F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13.2">
      <c r="A300" s="14"/>
      <c r="B300" s="2"/>
      <c r="C300" s="2"/>
      <c r="D300" s="2"/>
      <c r="E300" s="2"/>
      <c r="F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13.2">
      <c r="A301" s="14"/>
      <c r="B301" s="2"/>
      <c r="C301" s="2"/>
      <c r="D301" s="2"/>
      <c r="E301" s="2"/>
      <c r="F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13.2">
      <c r="A302" s="14"/>
      <c r="B302" s="2"/>
      <c r="C302" s="2"/>
      <c r="D302" s="2"/>
      <c r="E302" s="2"/>
      <c r="F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13.2">
      <c r="A303" s="14"/>
      <c r="B303" s="2"/>
      <c r="C303" s="2"/>
      <c r="D303" s="2"/>
      <c r="E303" s="2"/>
      <c r="F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13.2">
      <c r="A304" s="14"/>
      <c r="B304" s="2"/>
      <c r="C304" s="2"/>
      <c r="D304" s="2"/>
      <c r="E304" s="2"/>
      <c r="F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13.2">
      <c r="A305" s="14"/>
      <c r="B305" s="2"/>
      <c r="C305" s="2"/>
      <c r="D305" s="2"/>
      <c r="E305" s="2"/>
      <c r="F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13.2">
      <c r="A306" s="14"/>
      <c r="B306" s="2"/>
      <c r="C306" s="2"/>
      <c r="D306" s="2"/>
      <c r="E306" s="2"/>
      <c r="F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13.2">
      <c r="A307" s="14"/>
      <c r="B307" s="2"/>
      <c r="C307" s="2"/>
      <c r="D307" s="2"/>
      <c r="E307" s="2"/>
      <c r="F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13.2">
      <c r="A308" s="14"/>
      <c r="B308" s="2"/>
      <c r="C308" s="2"/>
      <c r="D308" s="2"/>
      <c r="E308" s="2"/>
      <c r="F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13.2">
      <c r="A309" s="14"/>
      <c r="B309" s="2"/>
      <c r="C309" s="2"/>
      <c r="D309" s="2"/>
      <c r="E309" s="2"/>
      <c r="F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13.2">
      <c r="A310" s="14"/>
      <c r="B310" s="2"/>
      <c r="C310" s="2"/>
      <c r="D310" s="2"/>
      <c r="E310" s="2"/>
      <c r="F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13.2">
      <c r="A311" s="14"/>
      <c r="B311" s="2"/>
      <c r="C311" s="2"/>
      <c r="D311" s="2"/>
      <c r="E311" s="2"/>
      <c r="F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13.2">
      <c r="A312" s="14"/>
      <c r="B312" s="2"/>
      <c r="C312" s="2"/>
      <c r="D312" s="2"/>
      <c r="E312" s="2"/>
      <c r="F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13.2">
      <c r="A313" s="14"/>
      <c r="B313" s="2"/>
      <c r="C313" s="2"/>
      <c r="D313" s="2"/>
      <c r="E313" s="2"/>
      <c r="F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13.2">
      <c r="A314" s="14"/>
      <c r="B314" s="2"/>
      <c r="C314" s="2"/>
      <c r="D314" s="2"/>
      <c r="E314" s="2"/>
      <c r="F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13.2">
      <c r="A315" s="14"/>
      <c r="B315" s="2"/>
      <c r="C315" s="2"/>
      <c r="D315" s="2"/>
      <c r="E315" s="2"/>
      <c r="F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13.2">
      <c r="A316" s="14"/>
      <c r="B316" s="2"/>
      <c r="C316" s="2"/>
      <c r="D316" s="2"/>
      <c r="E316" s="2"/>
      <c r="F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13.2">
      <c r="A317" s="14"/>
      <c r="B317" s="2"/>
      <c r="C317" s="2"/>
      <c r="D317" s="2"/>
      <c r="E317" s="2"/>
      <c r="F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13.2">
      <c r="A318" s="14"/>
      <c r="B318" s="2"/>
      <c r="C318" s="2"/>
      <c r="D318" s="2"/>
      <c r="E318" s="2"/>
      <c r="F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13.2">
      <c r="A319" s="14"/>
      <c r="B319" s="2"/>
      <c r="C319" s="2"/>
      <c r="D319" s="2"/>
      <c r="E319" s="2"/>
      <c r="F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13.2">
      <c r="A320" s="14"/>
      <c r="B320" s="2"/>
      <c r="C320" s="2"/>
      <c r="D320" s="2"/>
      <c r="E320" s="2"/>
      <c r="F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13.2">
      <c r="A321" s="14"/>
      <c r="B321" s="2"/>
      <c r="C321" s="2"/>
      <c r="D321" s="2"/>
      <c r="E321" s="2"/>
      <c r="F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13.2">
      <c r="A322" s="14"/>
      <c r="B322" s="2"/>
      <c r="C322" s="2"/>
      <c r="D322" s="2"/>
      <c r="E322" s="2"/>
      <c r="F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13.2">
      <c r="A323" s="14"/>
      <c r="B323" s="2"/>
      <c r="C323" s="2"/>
      <c r="D323" s="2"/>
      <c r="E323" s="2"/>
      <c r="F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13.2">
      <c r="A324" s="14"/>
      <c r="B324" s="2"/>
      <c r="C324" s="2"/>
      <c r="D324" s="2"/>
      <c r="E324" s="2"/>
      <c r="F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13.2">
      <c r="A325" s="14"/>
      <c r="B325" s="2"/>
      <c r="C325" s="2"/>
      <c r="D325" s="2"/>
      <c r="E325" s="2"/>
      <c r="F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13.2">
      <c r="A326" s="14"/>
      <c r="B326" s="2"/>
      <c r="C326" s="2"/>
      <c r="D326" s="2"/>
      <c r="E326" s="2"/>
      <c r="F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13.2">
      <c r="A327" s="14"/>
      <c r="B327" s="2"/>
      <c r="C327" s="2"/>
      <c r="D327" s="2"/>
      <c r="E327" s="2"/>
      <c r="F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13.2">
      <c r="A328" s="14"/>
      <c r="B328" s="2"/>
      <c r="C328" s="2"/>
      <c r="D328" s="2"/>
      <c r="E328" s="2"/>
      <c r="F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13.2">
      <c r="A329" s="14"/>
      <c r="B329" s="2"/>
      <c r="C329" s="2"/>
      <c r="D329" s="2"/>
      <c r="E329" s="2"/>
      <c r="F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13.2">
      <c r="A330" s="14"/>
      <c r="B330" s="2"/>
      <c r="C330" s="2"/>
      <c r="D330" s="2"/>
      <c r="E330" s="2"/>
      <c r="F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13.2">
      <c r="A331" s="14"/>
      <c r="B331" s="2"/>
      <c r="C331" s="2"/>
      <c r="D331" s="2"/>
      <c r="E331" s="2"/>
      <c r="F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13.2">
      <c r="A332" s="14"/>
      <c r="B332" s="2"/>
      <c r="C332" s="2"/>
      <c r="D332" s="2"/>
      <c r="E332" s="2"/>
      <c r="F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13.2">
      <c r="A333" s="14"/>
      <c r="B333" s="2"/>
      <c r="C333" s="2"/>
      <c r="D333" s="2"/>
      <c r="E333" s="2"/>
      <c r="F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13.2">
      <c r="A334" s="14"/>
      <c r="B334" s="2"/>
      <c r="C334" s="2"/>
      <c r="D334" s="2"/>
      <c r="E334" s="2"/>
      <c r="F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13.2">
      <c r="A335" s="14"/>
      <c r="B335" s="2"/>
      <c r="C335" s="2"/>
      <c r="D335" s="2"/>
      <c r="E335" s="2"/>
      <c r="F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13.2">
      <c r="A336" s="14"/>
      <c r="B336" s="2"/>
      <c r="C336" s="2"/>
      <c r="D336" s="2"/>
      <c r="E336" s="2"/>
      <c r="F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13.2">
      <c r="A337" s="14"/>
      <c r="B337" s="2"/>
      <c r="C337" s="2"/>
      <c r="D337" s="2"/>
      <c r="E337" s="2"/>
      <c r="F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13.2">
      <c r="A338" s="14"/>
      <c r="B338" s="2"/>
      <c r="C338" s="2"/>
      <c r="D338" s="2"/>
      <c r="E338" s="2"/>
      <c r="F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13.2">
      <c r="A339" s="14"/>
      <c r="B339" s="2"/>
      <c r="C339" s="2"/>
      <c r="D339" s="2"/>
      <c r="E339" s="2"/>
      <c r="F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13.2">
      <c r="A340" s="14"/>
      <c r="B340" s="2"/>
      <c r="C340" s="2"/>
      <c r="D340" s="2"/>
      <c r="E340" s="2"/>
      <c r="F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13.2">
      <c r="A341" s="14"/>
      <c r="B341" s="2"/>
      <c r="C341" s="2"/>
      <c r="D341" s="2"/>
      <c r="E341" s="2"/>
      <c r="F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13.2">
      <c r="A342" s="14"/>
      <c r="B342" s="2"/>
      <c r="C342" s="2"/>
      <c r="D342" s="2"/>
      <c r="E342" s="2"/>
      <c r="F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13.2">
      <c r="A343" s="14"/>
      <c r="B343" s="2"/>
      <c r="C343" s="2"/>
      <c r="D343" s="2"/>
      <c r="E343" s="2"/>
      <c r="F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13.2">
      <c r="A344" s="14"/>
      <c r="B344" s="2"/>
      <c r="C344" s="2"/>
      <c r="D344" s="2"/>
      <c r="E344" s="2"/>
      <c r="F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13.2">
      <c r="A345" s="14"/>
      <c r="B345" s="2"/>
      <c r="C345" s="2"/>
      <c r="D345" s="2"/>
      <c r="E345" s="2"/>
      <c r="F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13.2">
      <c r="A346" s="14"/>
      <c r="B346" s="2"/>
      <c r="C346" s="2"/>
      <c r="D346" s="2"/>
      <c r="E346" s="2"/>
      <c r="F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13.2">
      <c r="A347" s="14"/>
      <c r="B347" s="2"/>
      <c r="C347" s="2"/>
      <c r="D347" s="2"/>
      <c r="E347" s="2"/>
      <c r="F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13.2">
      <c r="A348" s="14"/>
      <c r="B348" s="2"/>
      <c r="C348" s="2"/>
      <c r="D348" s="2"/>
      <c r="E348" s="2"/>
      <c r="F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13.2">
      <c r="A349" s="14"/>
      <c r="B349" s="2"/>
      <c r="C349" s="2"/>
      <c r="D349" s="2"/>
      <c r="E349" s="2"/>
      <c r="F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13.2">
      <c r="A350" s="14"/>
      <c r="B350" s="2"/>
      <c r="C350" s="2"/>
      <c r="D350" s="2"/>
      <c r="E350" s="2"/>
      <c r="F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13.2">
      <c r="A351" s="14"/>
      <c r="B351" s="2"/>
      <c r="C351" s="2"/>
      <c r="D351" s="2"/>
      <c r="E351" s="2"/>
      <c r="F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13.2">
      <c r="A352" s="14"/>
      <c r="B352" s="2"/>
      <c r="C352" s="2"/>
      <c r="D352" s="2"/>
      <c r="E352" s="2"/>
      <c r="F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13.2">
      <c r="A353" s="14"/>
      <c r="B353" s="2"/>
      <c r="C353" s="2"/>
      <c r="D353" s="2"/>
      <c r="E353" s="2"/>
      <c r="F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13.2">
      <c r="A354" s="14"/>
      <c r="B354" s="2"/>
      <c r="C354" s="2"/>
      <c r="D354" s="2"/>
      <c r="E354" s="2"/>
      <c r="F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13.2">
      <c r="A355" s="14"/>
      <c r="B355" s="2"/>
      <c r="C355" s="2"/>
      <c r="D355" s="2"/>
      <c r="E355" s="2"/>
      <c r="F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13.2">
      <c r="A356" s="14"/>
      <c r="B356" s="2"/>
      <c r="C356" s="2"/>
      <c r="D356" s="2"/>
      <c r="E356" s="2"/>
      <c r="F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13.2">
      <c r="A357" s="14"/>
      <c r="B357" s="2"/>
      <c r="C357" s="2"/>
      <c r="D357" s="2"/>
      <c r="E357" s="2"/>
      <c r="F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13.2">
      <c r="A358" s="14"/>
      <c r="B358" s="2"/>
      <c r="C358" s="2"/>
      <c r="D358" s="2"/>
      <c r="E358" s="2"/>
      <c r="F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13.2">
      <c r="A359" s="14"/>
      <c r="B359" s="2"/>
      <c r="C359" s="2"/>
      <c r="D359" s="2"/>
      <c r="E359" s="2"/>
      <c r="F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13.2">
      <c r="A360" s="14"/>
      <c r="B360" s="2"/>
      <c r="C360" s="2"/>
      <c r="D360" s="2"/>
      <c r="E360" s="2"/>
      <c r="F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13.2">
      <c r="A361" s="14"/>
      <c r="B361" s="2"/>
      <c r="C361" s="2"/>
      <c r="D361" s="2"/>
      <c r="E361" s="2"/>
      <c r="F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3.2">
      <c r="A362" s="14"/>
      <c r="B362" s="2"/>
      <c r="C362" s="2"/>
      <c r="D362" s="2"/>
      <c r="E362" s="2"/>
      <c r="F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13.2">
      <c r="A363" s="14"/>
      <c r="B363" s="2"/>
      <c r="C363" s="2"/>
      <c r="D363" s="2"/>
      <c r="E363" s="2"/>
      <c r="F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13.2">
      <c r="A364" s="14"/>
      <c r="B364" s="2"/>
      <c r="C364" s="2"/>
      <c r="D364" s="2"/>
      <c r="E364" s="2"/>
      <c r="F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13.2">
      <c r="A365" s="14"/>
      <c r="B365" s="2"/>
      <c r="C365" s="2"/>
      <c r="D365" s="2"/>
      <c r="E365" s="2"/>
      <c r="F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13.2">
      <c r="A366" s="14"/>
      <c r="B366" s="2"/>
      <c r="C366" s="2"/>
      <c r="D366" s="2"/>
      <c r="E366" s="2"/>
      <c r="F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13.2">
      <c r="A367" s="14"/>
      <c r="B367" s="2"/>
      <c r="C367" s="2"/>
      <c r="D367" s="2"/>
      <c r="E367" s="2"/>
      <c r="F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13.2">
      <c r="A368" s="14"/>
      <c r="B368" s="2"/>
      <c r="C368" s="2"/>
      <c r="D368" s="2"/>
      <c r="E368" s="2"/>
      <c r="F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13.2">
      <c r="A369" s="14"/>
      <c r="B369" s="2"/>
      <c r="C369" s="2"/>
      <c r="D369" s="2"/>
      <c r="E369" s="2"/>
      <c r="F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13.2">
      <c r="A370" s="14"/>
      <c r="B370" s="2"/>
      <c r="C370" s="2"/>
      <c r="D370" s="2"/>
      <c r="E370" s="2"/>
      <c r="F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13.2">
      <c r="A371" s="14"/>
      <c r="B371" s="2"/>
      <c r="C371" s="2"/>
      <c r="D371" s="2"/>
      <c r="E371" s="2"/>
      <c r="F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13.2">
      <c r="A372" s="14"/>
      <c r="B372" s="2"/>
      <c r="C372" s="2"/>
      <c r="D372" s="2"/>
      <c r="E372" s="2"/>
      <c r="F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13.2">
      <c r="A373" s="14"/>
      <c r="B373" s="2"/>
      <c r="C373" s="2"/>
      <c r="D373" s="2"/>
      <c r="E373" s="2"/>
      <c r="F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13.2">
      <c r="A374" s="14"/>
      <c r="B374" s="2"/>
      <c r="C374" s="2"/>
      <c r="D374" s="2"/>
      <c r="E374" s="2"/>
      <c r="F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13.2">
      <c r="A375" s="14"/>
      <c r="B375" s="2"/>
      <c r="C375" s="2"/>
      <c r="D375" s="2"/>
      <c r="E375" s="2"/>
      <c r="F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13.2">
      <c r="A376" s="14"/>
      <c r="B376" s="2"/>
      <c r="C376" s="2"/>
      <c r="D376" s="2"/>
      <c r="E376" s="2"/>
      <c r="F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13.2">
      <c r="A377" s="14"/>
      <c r="B377" s="2"/>
      <c r="C377" s="2"/>
      <c r="D377" s="2"/>
      <c r="E377" s="2"/>
      <c r="F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13.2">
      <c r="A378" s="14"/>
      <c r="B378" s="2"/>
      <c r="C378" s="2"/>
      <c r="D378" s="2"/>
      <c r="E378" s="2"/>
      <c r="F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13.2">
      <c r="A379" s="14"/>
      <c r="B379" s="2"/>
      <c r="C379" s="2"/>
      <c r="D379" s="2"/>
      <c r="E379" s="2"/>
      <c r="F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3.2">
      <c r="A380" s="14"/>
      <c r="B380" s="2"/>
      <c r="C380" s="2"/>
      <c r="D380" s="2"/>
      <c r="E380" s="2"/>
      <c r="F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13.2">
      <c r="A381" s="14"/>
      <c r="B381" s="2"/>
      <c r="C381" s="2"/>
      <c r="D381" s="2"/>
      <c r="E381" s="2"/>
      <c r="F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13.2">
      <c r="A382" s="14"/>
      <c r="B382" s="2"/>
      <c r="C382" s="2"/>
      <c r="D382" s="2"/>
      <c r="E382" s="2"/>
      <c r="F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13.2">
      <c r="A383" s="14"/>
      <c r="B383" s="2"/>
      <c r="C383" s="2"/>
      <c r="D383" s="2"/>
      <c r="E383" s="2"/>
      <c r="F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13.2">
      <c r="A384" s="14"/>
      <c r="B384" s="2"/>
      <c r="C384" s="2"/>
      <c r="D384" s="2"/>
      <c r="E384" s="2"/>
      <c r="F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13.2">
      <c r="A385" s="14"/>
      <c r="B385" s="2"/>
      <c r="C385" s="2"/>
      <c r="D385" s="2"/>
      <c r="E385" s="2"/>
      <c r="F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13.2">
      <c r="A386" s="14"/>
      <c r="B386" s="2"/>
      <c r="C386" s="2"/>
      <c r="D386" s="2"/>
      <c r="E386" s="2"/>
      <c r="F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13.2">
      <c r="A387" s="14"/>
      <c r="B387" s="2"/>
      <c r="C387" s="2"/>
      <c r="D387" s="2"/>
      <c r="E387" s="2"/>
      <c r="F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13.2">
      <c r="A388" s="14"/>
      <c r="B388" s="2"/>
      <c r="C388" s="2"/>
      <c r="D388" s="2"/>
      <c r="E388" s="2"/>
      <c r="F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13.2">
      <c r="A389" s="14"/>
      <c r="B389" s="2"/>
      <c r="C389" s="2"/>
      <c r="D389" s="2"/>
      <c r="E389" s="2"/>
      <c r="F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13.2">
      <c r="A390" s="14"/>
      <c r="B390" s="2"/>
      <c r="C390" s="2"/>
      <c r="D390" s="2"/>
      <c r="E390" s="2"/>
      <c r="F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13.2">
      <c r="A391" s="14"/>
      <c r="B391" s="2"/>
      <c r="C391" s="2"/>
      <c r="D391" s="2"/>
      <c r="E391" s="2"/>
      <c r="F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13.2">
      <c r="A392" s="14"/>
      <c r="B392" s="2"/>
      <c r="C392" s="2"/>
      <c r="D392" s="2"/>
      <c r="E392" s="2"/>
      <c r="F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13.2">
      <c r="A393" s="14"/>
      <c r="B393" s="2"/>
      <c r="C393" s="2"/>
      <c r="D393" s="2"/>
      <c r="E393" s="2"/>
      <c r="F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13.2">
      <c r="A394" s="14"/>
      <c r="B394" s="2"/>
      <c r="C394" s="2"/>
      <c r="D394" s="2"/>
      <c r="E394" s="2"/>
      <c r="F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13.2">
      <c r="A395" s="14"/>
      <c r="B395" s="2"/>
      <c r="C395" s="2"/>
      <c r="D395" s="2"/>
      <c r="E395" s="2"/>
      <c r="F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13.2">
      <c r="A396" s="14"/>
      <c r="B396" s="2"/>
      <c r="C396" s="2"/>
      <c r="D396" s="2"/>
      <c r="E396" s="2"/>
      <c r="F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13.2">
      <c r="A397" s="14"/>
      <c r="B397" s="2"/>
      <c r="C397" s="2"/>
      <c r="D397" s="2"/>
      <c r="E397" s="2"/>
      <c r="F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3.2">
      <c r="A398" s="14"/>
      <c r="B398" s="2"/>
      <c r="C398" s="2"/>
      <c r="D398" s="2"/>
      <c r="E398" s="2"/>
      <c r="F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13.2">
      <c r="A399" s="14"/>
      <c r="B399" s="2"/>
      <c r="C399" s="2"/>
      <c r="D399" s="2"/>
      <c r="E399" s="2"/>
      <c r="F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13.2">
      <c r="A400" s="14"/>
      <c r="B400" s="2"/>
      <c r="C400" s="2"/>
      <c r="D400" s="2"/>
      <c r="E400" s="2"/>
      <c r="F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13.2">
      <c r="A401" s="14"/>
      <c r="B401" s="2"/>
      <c r="C401" s="2"/>
      <c r="D401" s="2"/>
      <c r="E401" s="2"/>
      <c r="F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13.2">
      <c r="A402" s="14"/>
      <c r="B402" s="2"/>
      <c r="C402" s="2"/>
      <c r="D402" s="2"/>
      <c r="E402" s="2"/>
      <c r="F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13.2">
      <c r="A403" s="14"/>
      <c r="B403" s="2"/>
      <c r="C403" s="2"/>
      <c r="D403" s="2"/>
      <c r="E403" s="2"/>
      <c r="F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13.2">
      <c r="A404" s="14"/>
      <c r="B404" s="2"/>
      <c r="C404" s="2"/>
      <c r="D404" s="2"/>
      <c r="E404" s="2"/>
      <c r="F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13.2">
      <c r="A405" s="14"/>
      <c r="B405" s="2"/>
      <c r="C405" s="2"/>
      <c r="D405" s="2"/>
      <c r="E405" s="2"/>
      <c r="F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13.2">
      <c r="A406" s="14"/>
      <c r="B406" s="2"/>
      <c r="C406" s="2"/>
      <c r="D406" s="2"/>
      <c r="E406" s="2"/>
      <c r="F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13.2">
      <c r="A407" s="14"/>
      <c r="B407" s="2"/>
      <c r="C407" s="2"/>
      <c r="D407" s="2"/>
      <c r="E407" s="2"/>
      <c r="F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13.2">
      <c r="A408" s="14"/>
      <c r="B408" s="2"/>
      <c r="C408" s="2"/>
      <c r="D408" s="2"/>
      <c r="E408" s="2"/>
      <c r="F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13.2">
      <c r="A409" s="14"/>
      <c r="B409" s="2"/>
      <c r="C409" s="2"/>
      <c r="D409" s="2"/>
      <c r="E409" s="2"/>
      <c r="F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13.2">
      <c r="A410" s="14"/>
      <c r="B410" s="2"/>
      <c r="C410" s="2"/>
      <c r="D410" s="2"/>
      <c r="E410" s="2"/>
      <c r="F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13.2">
      <c r="A411" s="14"/>
      <c r="B411" s="2"/>
      <c r="C411" s="2"/>
      <c r="D411" s="2"/>
      <c r="E411" s="2"/>
      <c r="F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13.2">
      <c r="A412" s="14"/>
      <c r="B412" s="2"/>
      <c r="C412" s="2"/>
      <c r="D412" s="2"/>
      <c r="E412" s="2"/>
      <c r="F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13.2">
      <c r="A413" s="14"/>
      <c r="B413" s="2"/>
      <c r="C413" s="2"/>
      <c r="D413" s="2"/>
      <c r="E413" s="2"/>
      <c r="F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13.2">
      <c r="A414" s="14"/>
      <c r="B414" s="2"/>
      <c r="C414" s="2"/>
      <c r="D414" s="2"/>
      <c r="E414" s="2"/>
      <c r="F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13.2">
      <c r="A415" s="14"/>
      <c r="B415" s="2"/>
      <c r="C415" s="2"/>
      <c r="D415" s="2"/>
      <c r="E415" s="2"/>
      <c r="F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3.2">
      <c r="A416" s="14"/>
      <c r="B416" s="2"/>
      <c r="C416" s="2"/>
      <c r="D416" s="2"/>
      <c r="E416" s="2"/>
      <c r="F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13.2">
      <c r="A417" s="14"/>
      <c r="B417" s="2"/>
      <c r="C417" s="2"/>
      <c r="D417" s="2"/>
      <c r="E417" s="2"/>
      <c r="F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13.2">
      <c r="A418" s="14"/>
      <c r="B418" s="2"/>
      <c r="C418" s="2"/>
      <c r="D418" s="2"/>
      <c r="E418" s="2"/>
      <c r="F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13.2">
      <c r="A419" s="14"/>
      <c r="B419" s="2"/>
      <c r="C419" s="2"/>
      <c r="D419" s="2"/>
      <c r="E419" s="2"/>
      <c r="F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13.2">
      <c r="A420" s="14"/>
      <c r="B420" s="2"/>
      <c r="C420" s="2"/>
      <c r="D420" s="2"/>
      <c r="E420" s="2"/>
      <c r="F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13.2">
      <c r="A421" s="14"/>
      <c r="B421" s="2"/>
      <c r="C421" s="2"/>
      <c r="D421" s="2"/>
      <c r="E421" s="2"/>
      <c r="F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13.2">
      <c r="A422" s="14"/>
      <c r="B422" s="2"/>
      <c r="C422" s="2"/>
      <c r="D422" s="2"/>
      <c r="E422" s="2"/>
      <c r="F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13.2">
      <c r="A423" s="14"/>
      <c r="B423" s="2"/>
      <c r="C423" s="2"/>
      <c r="D423" s="2"/>
      <c r="E423" s="2"/>
      <c r="F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13.2">
      <c r="A424" s="14"/>
      <c r="B424" s="2"/>
      <c r="C424" s="2"/>
      <c r="D424" s="2"/>
      <c r="E424" s="2"/>
      <c r="F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13.2">
      <c r="A425" s="14"/>
      <c r="B425" s="2"/>
      <c r="C425" s="2"/>
      <c r="D425" s="2"/>
      <c r="E425" s="2"/>
      <c r="F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13.2">
      <c r="A426" s="14"/>
      <c r="B426" s="2"/>
      <c r="C426" s="2"/>
      <c r="D426" s="2"/>
      <c r="E426" s="2"/>
      <c r="F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13.2">
      <c r="A427" s="14"/>
      <c r="B427" s="2"/>
      <c r="C427" s="2"/>
      <c r="D427" s="2"/>
      <c r="E427" s="2"/>
      <c r="F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13.2">
      <c r="A428" s="14"/>
      <c r="B428" s="2"/>
      <c r="C428" s="2"/>
      <c r="D428" s="2"/>
      <c r="E428" s="2"/>
      <c r="F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13.2">
      <c r="A429" s="14"/>
      <c r="B429" s="2"/>
      <c r="C429" s="2"/>
      <c r="D429" s="2"/>
      <c r="E429" s="2"/>
      <c r="F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3.2">
      <c r="A430" s="14"/>
      <c r="B430" s="2"/>
      <c r="C430" s="2"/>
      <c r="D430" s="2"/>
      <c r="E430" s="2"/>
      <c r="F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13.2">
      <c r="A431" s="14"/>
      <c r="B431" s="2"/>
      <c r="C431" s="2"/>
      <c r="D431" s="2"/>
      <c r="E431" s="2"/>
      <c r="F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13.2">
      <c r="A432" s="14"/>
      <c r="B432" s="2"/>
      <c r="C432" s="2"/>
      <c r="D432" s="2"/>
      <c r="E432" s="2"/>
      <c r="F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13.2">
      <c r="A433" s="14"/>
      <c r="B433" s="2"/>
      <c r="C433" s="2"/>
      <c r="D433" s="2"/>
      <c r="E433" s="2"/>
      <c r="F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13.2">
      <c r="A434" s="14"/>
      <c r="B434" s="2"/>
      <c r="C434" s="2"/>
      <c r="D434" s="2"/>
      <c r="E434" s="2"/>
      <c r="F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13.2">
      <c r="A435" s="14"/>
      <c r="B435" s="2"/>
      <c r="C435" s="2"/>
      <c r="D435" s="2"/>
      <c r="E435" s="2"/>
      <c r="F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13.2">
      <c r="A436" s="14"/>
      <c r="B436" s="2"/>
      <c r="C436" s="2"/>
      <c r="D436" s="2"/>
      <c r="E436" s="2"/>
      <c r="F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13.2">
      <c r="A437" s="14"/>
      <c r="B437" s="2"/>
      <c r="C437" s="2"/>
      <c r="D437" s="2"/>
      <c r="E437" s="2"/>
      <c r="F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13.2">
      <c r="A438" s="14"/>
      <c r="B438" s="2"/>
      <c r="C438" s="2"/>
      <c r="D438" s="2"/>
      <c r="E438" s="2"/>
      <c r="F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13.2">
      <c r="A439" s="14"/>
      <c r="B439" s="2"/>
      <c r="C439" s="2"/>
      <c r="D439" s="2"/>
      <c r="E439" s="2"/>
      <c r="F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13.2">
      <c r="A440" s="14"/>
      <c r="B440" s="2"/>
      <c r="C440" s="2"/>
      <c r="D440" s="2"/>
      <c r="E440" s="2"/>
      <c r="F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13.2">
      <c r="A441" s="14"/>
      <c r="B441" s="2"/>
      <c r="C441" s="2"/>
      <c r="D441" s="2"/>
      <c r="E441" s="2"/>
      <c r="F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13.2">
      <c r="A442" s="14"/>
      <c r="B442" s="2"/>
      <c r="C442" s="2"/>
      <c r="D442" s="2"/>
      <c r="E442" s="2"/>
      <c r="F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13.2">
      <c r="A443" s="14"/>
      <c r="B443" s="2"/>
      <c r="C443" s="2"/>
      <c r="D443" s="2"/>
      <c r="E443" s="2"/>
      <c r="F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13.2">
      <c r="A444" s="14"/>
      <c r="B444" s="2"/>
      <c r="C444" s="2"/>
      <c r="D444" s="2"/>
      <c r="E444" s="2"/>
      <c r="F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13.2">
      <c r="A445" s="14"/>
      <c r="B445" s="2"/>
      <c r="C445" s="2"/>
      <c r="D445" s="2"/>
      <c r="E445" s="2"/>
      <c r="F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13.2">
      <c r="A446" s="14"/>
      <c r="B446" s="2"/>
      <c r="C446" s="2"/>
      <c r="D446" s="2"/>
      <c r="E446" s="2"/>
      <c r="F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13.2">
      <c r="A447" s="14"/>
      <c r="B447" s="2"/>
      <c r="C447" s="2"/>
      <c r="D447" s="2"/>
      <c r="E447" s="2"/>
      <c r="F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13.2">
      <c r="A448" s="14"/>
      <c r="B448" s="2"/>
      <c r="C448" s="2"/>
      <c r="D448" s="2"/>
      <c r="E448" s="2"/>
      <c r="F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13.2">
      <c r="A449" s="14"/>
      <c r="B449" s="2"/>
      <c r="C449" s="2"/>
      <c r="D449" s="2"/>
      <c r="E449" s="2"/>
      <c r="F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13.2">
      <c r="A450" s="14"/>
      <c r="B450" s="2"/>
      <c r="C450" s="2"/>
      <c r="D450" s="2"/>
      <c r="E450" s="2"/>
      <c r="F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13.2">
      <c r="A451" s="14"/>
      <c r="B451" s="2"/>
      <c r="C451" s="2"/>
      <c r="D451" s="2"/>
      <c r="E451" s="2"/>
      <c r="F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13.2">
      <c r="A452" s="14"/>
      <c r="B452" s="2"/>
      <c r="C452" s="2"/>
      <c r="D452" s="2"/>
      <c r="E452" s="2"/>
      <c r="F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13.2">
      <c r="A453" s="14"/>
      <c r="B453" s="2"/>
      <c r="C453" s="2"/>
      <c r="D453" s="2"/>
      <c r="E453" s="2"/>
      <c r="F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13.2">
      <c r="A454" s="14"/>
      <c r="B454" s="2"/>
      <c r="C454" s="2"/>
      <c r="D454" s="2"/>
      <c r="E454" s="2"/>
      <c r="F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13.2">
      <c r="A455" s="14"/>
      <c r="B455" s="2"/>
      <c r="C455" s="2"/>
      <c r="D455" s="2"/>
      <c r="E455" s="2"/>
      <c r="F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13.2">
      <c r="A456" s="14"/>
      <c r="B456" s="2"/>
      <c r="C456" s="2"/>
      <c r="D456" s="2"/>
      <c r="E456" s="2"/>
      <c r="F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13.2">
      <c r="A457" s="14"/>
      <c r="B457" s="2"/>
      <c r="C457" s="2"/>
      <c r="D457" s="2"/>
      <c r="E457" s="2"/>
      <c r="F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13.2">
      <c r="A458" s="14"/>
      <c r="B458" s="2"/>
      <c r="C458" s="2"/>
      <c r="D458" s="2"/>
      <c r="E458" s="2"/>
      <c r="F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13.2">
      <c r="A459" s="14"/>
      <c r="B459" s="2"/>
      <c r="C459" s="2"/>
      <c r="D459" s="2"/>
      <c r="E459" s="2"/>
      <c r="F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13.2">
      <c r="A460" s="14"/>
      <c r="B460" s="2"/>
      <c r="C460" s="2"/>
      <c r="D460" s="2"/>
      <c r="E460" s="2"/>
      <c r="F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13.2">
      <c r="A461" s="14"/>
      <c r="B461" s="2"/>
      <c r="C461" s="2"/>
      <c r="D461" s="2"/>
      <c r="E461" s="2"/>
      <c r="F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13.2">
      <c r="A462" s="14"/>
      <c r="B462" s="2"/>
      <c r="C462" s="2"/>
      <c r="D462" s="2"/>
      <c r="E462" s="2"/>
      <c r="F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13.2">
      <c r="A463" s="14"/>
      <c r="B463" s="2"/>
      <c r="C463" s="2"/>
      <c r="D463" s="2"/>
      <c r="E463" s="2"/>
      <c r="F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13.2">
      <c r="A464" s="14"/>
      <c r="B464" s="2"/>
      <c r="C464" s="2"/>
      <c r="D464" s="2"/>
      <c r="E464" s="2"/>
      <c r="F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13.2">
      <c r="A465" s="14"/>
      <c r="B465" s="2"/>
      <c r="C465" s="2"/>
      <c r="D465" s="2"/>
      <c r="E465" s="2"/>
      <c r="F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13.2">
      <c r="A466" s="14"/>
      <c r="B466" s="2"/>
      <c r="C466" s="2"/>
      <c r="D466" s="2"/>
      <c r="E466" s="2"/>
      <c r="F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13.2">
      <c r="A467" s="14"/>
      <c r="B467" s="2"/>
      <c r="C467" s="2"/>
      <c r="D467" s="2"/>
      <c r="E467" s="2"/>
      <c r="F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13.2">
      <c r="A468" s="14"/>
      <c r="B468" s="2"/>
      <c r="C468" s="2"/>
      <c r="D468" s="2"/>
      <c r="E468" s="2"/>
      <c r="F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13.2">
      <c r="A469" s="14"/>
      <c r="B469" s="2"/>
      <c r="C469" s="2"/>
      <c r="D469" s="2"/>
      <c r="E469" s="2"/>
      <c r="F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13.2">
      <c r="A470" s="14"/>
      <c r="B470" s="2"/>
      <c r="C470" s="2"/>
      <c r="D470" s="2"/>
      <c r="E470" s="2"/>
      <c r="F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13.2">
      <c r="A471" s="14"/>
      <c r="B471" s="2"/>
      <c r="C471" s="2"/>
      <c r="D471" s="2"/>
      <c r="E471" s="2"/>
      <c r="F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13.2">
      <c r="A472" s="14"/>
      <c r="B472" s="2"/>
      <c r="C472" s="2"/>
      <c r="D472" s="2"/>
      <c r="E472" s="2"/>
      <c r="F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13.2">
      <c r="A473" s="14"/>
      <c r="B473" s="2"/>
      <c r="C473" s="2"/>
      <c r="D473" s="2"/>
      <c r="E473" s="2"/>
      <c r="F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13.2">
      <c r="A474" s="14"/>
      <c r="B474" s="2"/>
      <c r="C474" s="2"/>
      <c r="D474" s="2"/>
      <c r="E474" s="2"/>
      <c r="F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13.2">
      <c r="A475" s="14"/>
      <c r="B475" s="2"/>
      <c r="C475" s="2"/>
      <c r="D475" s="2"/>
      <c r="E475" s="2"/>
      <c r="F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13.2">
      <c r="A476" s="14"/>
      <c r="B476" s="2"/>
      <c r="C476" s="2"/>
      <c r="D476" s="2"/>
      <c r="E476" s="2"/>
      <c r="F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13.2">
      <c r="A477" s="14"/>
      <c r="B477" s="2"/>
      <c r="C477" s="2"/>
      <c r="D477" s="2"/>
      <c r="E477" s="2"/>
      <c r="F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13.2">
      <c r="A478" s="14"/>
      <c r="B478" s="2"/>
      <c r="C478" s="2"/>
      <c r="D478" s="2"/>
      <c r="E478" s="2"/>
      <c r="F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13.2">
      <c r="A479" s="14"/>
      <c r="B479" s="2"/>
      <c r="C479" s="2"/>
      <c r="D479" s="2"/>
      <c r="E479" s="2"/>
      <c r="F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3.2">
      <c r="A480" s="14"/>
      <c r="B480" s="2"/>
      <c r="C480" s="2"/>
      <c r="D480" s="2"/>
      <c r="E480" s="2"/>
      <c r="F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13.2">
      <c r="A481" s="14"/>
      <c r="B481" s="2"/>
      <c r="C481" s="2"/>
      <c r="D481" s="2"/>
      <c r="E481" s="2"/>
      <c r="F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13.2">
      <c r="A482" s="14"/>
      <c r="B482" s="2"/>
      <c r="C482" s="2"/>
      <c r="D482" s="2"/>
      <c r="E482" s="2"/>
      <c r="F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13.2">
      <c r="A483" s="14"/>
      <c r="B483" s="2"/>
      <c r="C483" s="2"/>
      <c r="D483" s="2"/>
      <c r="E483" s="2"/>
      <c r="F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13.2">
      <c r="A484" s="14"/>
      <c r="B484" s="2"/>
      <c r="C484" s="2"/>
      <c r="D484" s="2"/>
      <c r="E484" s="2"/>
      <c r="F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13.2">
      <c r="A485" s="14"/>
      <c r="B485" s="2"/>
      <c r="C485" s="2"/>
      <c r="D485" s="2"/>
      <c r="E485" s="2"/>
      <c r="F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13.2">
      <c r="A486" s="14"/>
      <c r="B486" s="2"/>
      <c r="C486" s="2"/>
      <c r="D486" s="2"/>
      <c r="E486" s="2"/>
      <c r="F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13.2">
      <c r="A487" s="14"/>
      <c r="B487" s="2"/>
      <c r="C487" s="2"/>
      <c r="D487" s="2"/>
      <c r="E487" s="2"/>
      <c r="F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13.2">
      <c r="A488" s="14"/>
      <c r="B488" s="2"/>
      <c r="C488" s="2"/>
      <c r="D488" s="2"/>
      <c r="E488" s="2"/>
      <c r="F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13.2">
      <c r="A489" s="14"/>
      <c r="B489" s="2"/>
      <c r="C489" s="2"/>
      <c r="D489" s="2"/>
      <c r="E489" s="2"/>
      <c r="F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13.2">
      <c r="A490" s="14"/>
      <c r="B490" s="2"/>
      <c r="C490" s="2"/>
      <c r="D490" s="2"/>
      <c r="E490" s="2"/>
      <c r="F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13.2">
      <c r="A491" s="14"/>
      <c r="B491" s="2"/>
      <c r="C491" s="2"/>
      <c r="D491" s="2"/>
      <c r="E491" s="2"/>
      <c r="F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13.2">
      <c r="A492" s="14"/>
      <c r="B492" s="2"/>
      <c r="C492" s="2"/>
      <c r="D492" s="2"/>
      <c r="E492" s="2"/>
      <c r="F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13.2">
      <c r="A493" s="14"/>
      <c r="B493" s="2"/>
      <c r="C493" s="2"/>
      <c r="D493" s="2"/>
      <c r="E493" s="2"/>
      <c r="F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13.2">
      <c r="A494" s="14"/>
      <c r="B494" s="2"/>
      <c r="C494" s="2"/>
      <c r="D494" s="2"/>
      <c r="E494" s="2"/>
      <c r="F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13.2">
      <c r="A495" s="14"/>
      <c r="B495" s="2"/>
      <c r="C495" s="2"/>
      <c r="D495" s="2"/>
      <c r="E495" s="2"/>
      <c r="F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13.2">
      <c r="A496" s="14"/>
      <c r="B496" s="2"/>
      <c r="C496" s="2"/>
      <c r="D496" s="2"/>
      <c r="E496" s="2"/>
      <c r="F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13.2">
      <c r="A497" s="14"/>
      <c r="B497" s="2"/>
      <c r="C497" s="2"/>
      <c r="D497" s="2"/>
      <c r="E497" s="2"/>
      <c r="F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13.2">
      <c r="A498" s="14"/>
      <c r="B498" s="2"/>
      <c r="C498" s="2"/>
      <c r="D498" s="2"/>
      <c r="E498" s="2"/>
      <c r="F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13.2">
      <c r="A499" s="14"/>
      <c r="B499" s="2"/>
      <c r="C499" s="2"/>
      <c r="D499" s="2"/>
      <c r="E499" s="2"/>
      <c r="F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13.2">
      <c r="A500" s="14"/>
      <c r="B500" s="2"/>
      <c r="C500" s="2"/>
      <c r="D500" s="2"/>
      <c r="E500" s="2"/>
      <c r="F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13.2">
      <c r="A501" s="14"/>
      <c r="B501" s="2"/>
      <c r="C501" s="2"/>
      <c r="D501" s="2"/>
      <c r="E501" s="2"/>
      <c r="F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13.2">
      <c r="A502" s="14"/>
      <c r="B502" s="2"/>
      <c r="C502" s="2"/>
      <c r="D502" s="2"/>
      <c r="E502" s="2"/>
      <c r="F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13.2">
      <c r="A503" s="14"/>
      <c r="B503" s="2"/>
      <c r="C503" s="2"/>
      <c r="D503" s="2"/>
      <c r="E503" s="2"/>
      <c r="F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13.2">
      <c r="A504" s="14"/>
      <c r="B504" s="2"/>
      <c r="C504" s="2"/>
      <c r="D504" s="2"/>
      <c r="E504" s="2"/>
      <c r="F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13.2">
      <c r="A505" s="14"/>
      <c r="B505" s="2"/>
      <c r="C505" s="2"/>
      <c r="D505" s="2"/>
      <c r="E505" s="2"/>
      <c r="F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13.2">
      <c r="A506" s="14"/>
      <c r="B506" s="2"/>
      <c r="C506" s="2"/>
      <c r="D506" s="2"/>
      <c r="E506" s="2"/>
      <c r="F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13.2">
      <c r="A507" s="14"/>
      <c r="B507" s="2"/>
      <c r="C507" s="2"/>
      <c r="D507" s="2"/>
      <c r="E507" s="2"/>
      <c r="F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13.2">
      <c r="A508" s="14"/>
      <c r="B508" s="2"/>
      <c r="C508" s="2"/>
      <c r="D508" s="2"/>
      <c r="E508" s="2"/>
      <c r="F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13.2">
      <c r="A509" s="14"/>
      <c r="B509" s="2"/>
      <c r="C509" s="2"/>
      <c r="D509" s="2"/>
      <c r="E509" s="2"/>
      <c r="F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13.2">
      <c r="A510" s="14"/>
      <c r="B510" s="2"/>
      <c r="C510" s="2"/>
      <c r="D510" s="2"/>
      <c r="E510" s="2"/>
      <c r="F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13.2">
      <c r="A511" s="14"/>
      <c r="B511" s="2"/>
      <c r="C511" s="2"/>
      <c r="D511" s="2"/>
      <c r="E511" s="2"/>
      <c r="F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13.2">
      <c r="A512" s="14"/>
      <c r="B512" s="2"/>
      <c r="C512" s="2"/>
      <c r="D512" s="2"/>
      <c r="E512" s="2"/>
      <c r="F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13.2">
      <c r="A513" s="14"/>
      <c r="B513" s="2"/>
      <c r="C513" s="2"/>
      <c r="D513" s="2"/>
      <c r="E513" s="2"/>
      <c r="F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13.2">
      <c r="A514" s="14"/>
      <c r="B514" s="2"/>
      <c r="C514" s="2"/>
      <c r="D514" s="2"/>
      <c r="E514" s="2"/>
      <c r="F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13.2">
      <c r="A515" s="14"/>
      <c r="B515" s="2"/>
      <c r="C515" s="2"/>
      <c r="D515" s="2"/>
      <c r="E515" s="2"/>
      <c r="F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13.2">
      <c r="A516" s="14"/>
      <c r="B516" s="2"/>
      <c r="C516" s="2"/>
      <c r="D516" s="2"/>
      <c r="E516" s="2"/>
      <c r="F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13.2">
      <c r="A517" s="14"/>
      <c r="B517" s="2"/>
      <c r="C517" s="2"/>
      <c r="D517" s="2"/>
      <c r="E517" s="2"/>
      <c r="F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13.2">
      <c r="A518" s="14"/>
      <c r="B518" s="2"/>
      <c r="C518" s="2"/>
      <c r="D518" s="2"/>
      <c r="E518" s="2"/>
      <c r="F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13.2">
      <c r="A519" s="14"/>
      <c r="B519" s="2"/>
      <c r="C519" s="2"/>
      <c r="D519" s="2"/>
      <c r="E519" s="2"/>
      <c r="F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13.2">
      <c r="A520" s="14"/>
      <c r="B520" s="2"/>
      <c r="C520" s="2"/>
      <c r="D520" s="2"/>
      <c r="E520" s="2"/>
      <c r="F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13.2">
      <c r="A521" s="14"/>
      <c r="B521" s="2"/>
      <c r="C521" s="2"/>
      <c r="D521" s="2"/>
      <c r="E521" s="2"/>
      <c r="F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13.2">
      <c r="A522" s="14"/>
      <c r="B522" s="2"/>
      <c r="C522" s="2"/>
      <c r="D522" s="2"/>
      <c r="E522" s="2"/>
      <c r="F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13.2">
      <c r="A523" s="14"/>
      <c r="B523" s="2"/>
      <c r="C523" s="2"/>
      <c r="D523" s="2"/>
      <c r="E523" s="2"/>
      <c r="F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13.2">
      <c r="A524" s="14"/>
      <c r="B524" s="2"/>
      <c r="C524" s="2"/>
      <c r="D524" s="2"/>
      <c r="E524" s="2"/>
      <c r="F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13.2">
      <c r="A525" s="14"/>
      <c r="B525" s="2"/>
      <c r="C525" s="2"/>
      <c r="D525" s="2"/>
      <c r="E525" s="2"/>
      <c r="F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13.2">
      <c r="A526" s="14"/>
      <c r="B526" s="2"/>
      <c r="C526" s="2"/>
      <c r="D526" s="2"/>
      <c r="E526" s="2"/>
      <c r="F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13.2">
      <c r="A527" s="14"/>
      <c r="B527" s="2"/>
      <c r="C527" s="2"/>
      <c r="D527" s="2"/>
      <c r="E527" s="2"/>
      <c r="F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13.2">
      <c r="A528" s="14"/>
      <c r="B528" s="2"/>
      <c r="C528" s="2"/>
      <c r="D528" s="2"/>
      <c r="E528" s="2"/>
      <c r="F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13.2">
      <c r="A529" s="14"/>
      <c r="B529" s="2"/>
      <c r="C529" s="2"/>
      <c r="D529" s="2"/>
      <c r="E529" s="2"/>
      <c r="F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13.2">
      <c r="A530" s="14"/>
      <c r="B530" s="2"/>
      <c r="C530" s="2"/>
      <c r="D530" s="2"/>
      <c r="E530" s="2"/>
      <c r="F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13.2">
      <c r="A531" s="14"/>
      <c r="B531" s="2"/>
      <c r="C531" s="2"/>
      <c r="D531" s="2"/>
      <c r="E531" s="2"/>
      <c r="F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13.2">
      <c r="A532" s="14"/>
      <c r="B532" s="2"/>
      <c r="C532" s="2"/>
      <c r="D532" s="2"/>
      <c r="E532" s="2"/>
      <c r="F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13.2">
      <c r="A533" s="14"/>
      <c r="B533" s="2"/>
      <c r="C533" s="2"/>
      <c r="D533" s="2"/>
      <c r="E533" s="2"/>
      <c r="F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13.2">
      <c r="A534" s="14"/>
      <c r="B534" s="2"/>
      <c r="C534" s="2"/>
      <c r="D534" s="2"/>
      <c r="E534" s="2"/>
      <c r="F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13.2">
      <c r="A535" s="14"/>
      <c r="B535" s="2"/>
      <c r="C535" s="2"/>
      <c r="D535" s="2"/>
      <c r="E535" s="2"/>
      <c r="F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13.2">
      <c r="A536" s="14"/>
      <c r="B536" s="2"/>
      <c r="C536" s="2"/>
      <c r="D536" s="2"/>
      <c r="E536" s="2"/>
      <c r="F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13.2">
      <c r="A537" s="14"/>
      <c r="B537" s="2"/>
      <c r="C537" s="2"/>
      <c r="D537" s="2"/>
      <c r="E537" s="2"/>
      <c r="F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13.2">
      <c r="A538" s="14"/>
      <c r="B538" s="2"/>
      <c r="C538" s="2"/>
      <c r="D538" s="2"/>
      <c r="E538" s="2"/>
      <c r="F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13.2">
      <c r="A539" s="14"/>
      <c r="B539" s="2"/>
      <c r="C539" s="2"/>
      <c r="D539" s="2"/>
      <c r="E539" s="2"/>
      <c r="F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13.2">
      <c r="A540" s="14"/>
      <c r="B540" s="2"/>
      <c r="C540" s="2"/>
      <c r="D540" s="2"/>
      <c r="E540" s="2"/>
      <c r="F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13.2">
      <c r="A541" s="14"/>
      <c r="B541" s="2"/>
      <c r="C541" s="2"/>
      <c r="D541" s="2"/>
      <c r="E541" s="2"/>
      <c r="F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13.2">
      <c r="A542" s="14"/>
      <c r="B542" s="2"/>
      <c r="C542" s="2"/>
      <c r="D542" s="2"/>
      <c r="E542" s="2"/>
      <c r="F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13.2">
      <c r="A543" s="14"/>
      <c r="B543" s="2"/>
      <c r="C543" s="2"/>
      <c r="D543" s="2"/>
      <c r="E543" s="2"/>
      <c r="F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13.2">
      <c r="A544" s="14"/>
      <c r="B544" s="2"/>
      <c r="C544" s="2"/>
      <c r="D544" s="2"/>
      <c r="E544" s="2"/>
      <c r="F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13.2">
      <c r="A545" s="14"/>
      <c r="B545" s="2"/>
      <c r="C545" s="2"/>
      <c r="D545" s="2"/>
      <c r="E545" s="2"/>
      <c r="F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13.2">
      <c r="A546" s="14"/>
      <c r="B546" s="2"/>
      <c r="C546" s="2"/>
      <c r="D546" s="2"/>
      <c r="E546" s="2"/>
      <c r="F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13.2">
      <c r="A547" s="14"/>
      <c r="B547" s="2"/>
      <c r="C547" s="2"/>
      <c r="D547" s="2"/>
      <c r="E547" s="2"/>
      <c r="F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13.2">
      <c r="A548" s="14"/>
      <c r="B548" s="2"/>
      <c r="C548" s="2"/>
      <c r="D548" s="2"/>
      <c r="E548" s="2"/>
      <c r="F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13.2">
      <c r="A549" s="14"/>
      <c r="B549" s="2"/>
      <c r="C549" s="2"/>
      <c r="D549" s="2"/>
      <c r="E549" s="2"/>
      <c r="F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13.2">
      <c r="A550" s="14"/>
      <c r="B550" s="2"/>
      <c r="C550" s="2"/>
      <c r="D550" s="2"/>
      <c r="E550" s="2"/>
      <c r="F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13.2">
      <c r="A551" s="14"/>
      <c r="B551" s="2"/>
      <c r="C551" s="2"/>
      <c r="D551" s="2"/>
      <c r="E551" s="2"/>
      <c r="F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13.2">
      <c r="A552" s="14"/>
      <c r="B552" s="2"/>
      <c r="C552" s="2"/>
      <c r="D552" s="2"/>
      <c r="E552" s="2"/>
      <c r="F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13.2">
      <c r="A553" s="14"/>
      <c r="B553" s="2"/>
      <c r="C553" s="2"/>
      <c r="D553" s="2"/>
      <c r="E553" s="2"/>
      <c r="F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13.2">
      <c r="A554" s="14"/>
      <c r="B554" s="2"/>
      <c r="C554" s="2"/>
      <c r="D554" s="2"/>
      <c r="E554" s="2"/>
      <c r="F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13.2">
      <c r="A555" s="14"/>
      <c r="B555" s="2"/>
      <c r="C555" s="2"/>
      <c r="D555" s="2"/>
      <c r="E555" s="2"/>
      <c r="F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13.2">
      <c r="A556" s="14"/>
      <c r="B556" s="2"/>
      <c r="C556" s="2"/>
      <c r="D556" s="2"/>
      <c r="E556" s="2"/>
      <c r="F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13.2">
      <c r="A557" s="14"/>
      <c r="B557" s="2"/>
      <c r="C557" s="2"/>
      <c r="D557" s="2"/>
      <c r="E557" s="2"/>
      <c r="F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13.2">
      <c r="A558" s="14"/>
      <c r="B558" s="2"/>
      <c r="C558" s="2"/>
      <c r="D558" s="2"/>
      <c r="E558" s="2"/>
      <c r="F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13.2">
      <c r="A559" s="14"/>
      <c r="B559" s="2"/>
      <c r="C559" s="2"/>
      <c r="D559" s="2"/>
      <c r="E559" s="2"/>
      <c r="F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13.2">
      <c r="A560" s="14"/>
      <c r="B560" s="2"/>
      <c r="C560" s="2"/>
      <c r="D560" s="2"/>
      <c r="E560" s="2"/>
      <c r="F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13.2">
      <c r="A561" s="14"/>
      <c r="B561" s="2"/>
      <c r="C561" s="2"/>
      <c r="D561" s="2"/>
      <c r="E561" s="2"/>
      <c r="F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13.2">
      <c r="A562" s="14"/>
      <c r="B562" s="2"/>
      <c r="C562" s="2"/>
      <c r="D562" s="2"/>
      <c r="E562" s="2"/>
      <c r="F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13.2">
      <c r="A563" s="14"/>
      <c r="B563" s="2"/>
      <c r="C563" s="2"/>
      <c r="D563" s="2"/>
      <c r="E563" s="2"/>
      <c r="F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13.2">
      <c r="A564" s="14"/>
      <c r="B564" s="2"/>
      <c r="C564" s="2"/>
      <c r="D564" s="2"/>
      <c r="E564" s="2"/>
      <c r="F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13.2">
      <c r="A565" s="14"/>
      <c r="B565" s="2"/>
      <c r="C565" s="2"/>
      <c r="D565" s="2"/>
      <c r="E565" s="2"/>
      <c r="F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13.2">
      <c r="A566" s="14"/>
      <c r="B566" s="2"/>
      <c r="C566" s="2"/>
      <c r="D566" s="2"/>
      <c r="E566" s="2"/>
      <c r="F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13.2">
      <c r="A567" s="14"/>
      <c r="B567" s="2"/>
      <c r="C567" s="2"/>
      <c r="D567" s="2"/>
      <c r="E567" s="2"/>
      <c r="F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13.2">
      <c r="A568" s="14"/>
      <c r="B568" s="2"/>
      <c r="C568" s="2"/>
      <c r="D568" s="2"/>
      <c r="E568" s="2"/>
      <c r="F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13.2">
      <c r="A569" s="14"/>
      <c r="B569" s="2"/>
      <c r="C569" s="2"/>
      <c r="D569" s="2"/>
      <c r="E569" s="2"/>
      <c r="F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13.2">
      <c r="A570" s="14"/>
      <c r="B570" s="2"/>
      <c r="C570" s="2"/>
      <c r="D570" s="2"/>
      <c r="E570" s="2"/>
      <c r="F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13.2">
      <c r="A571" s="14"/>
      <c r="B571" s="2"/>
      <c r="C571" s="2"/>
      <c r="D571" s="2"/>
      <c r="E571" s="2"/>
      <c r="F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13.2">
      <c r="A572" s="14"/>
      <c r="B572" s="2"/>
      <c r="C572" s="2"/>
      <c r="D572" s="2"/>
      <c r="E572" s="2"/>
      <c r="F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13.2">
      <c r="A573" s="14"/>
      <c r="B573" s="2"/>
      <c r="C573" s="2"/>
      <c r="D573" s="2"/>
      <c r="E573" s="2"/>
      <c r="F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13.2">
      <c r="A574" s="14"/>
      <c r="B574" s="2"/>
      <c r="C574" s="2"/>
      <c r="D574" s="2"/>
      <c r="E574" s="2"/>
      <c r="F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13.2">
      <c r="A575" s="14"/>
      <c r="B575" s="2"/>
      <c r="C575" s="2"/>
      <c r="D575" s="2"/>
      <c r="E575" s="2"/>
      <c r="F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13.2">
      <c r="A576" s="14"/>
      <c r="B576" s="2"/>
      <c r="C576" s="2"/>
      <c r="D576" s="2"/>
      <c r="E576" s="2"/>
      <c r="F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13.2">
      <c r="A577" s="14"/>
      <c r="B577" s="2"/>
      <c r="C577" s="2"/>
      <c r="D577" s="2"/>
      <c r="E577" s="2"/>
      <c r="F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13.2">
      <c r="A578" s="14"/>
      <c r="B578" s="2"/>
      <c r="C578" s="2"/>
      <c r="D578" s="2"/>
      <c r="E578" s="2"/>
      <c r="F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13.2">
      <c r="A579" s="14"/>
      <c r="B579" s="2"/>
      <c r="C579" s="2"/>
      <c r="D579" s="2"/>
      <c r="E579" s="2"/>
      <c r="F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13.2">
      <c r="A580" s="14"/>
      <c r="B580" s="2"/>
      <c r="C580" s="2"/>
      <c r="D580" s="2"/>
      <c r="E580" s="2"/>
      <c r="F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13.2">
      <c r="A581" s="14"/>
      <c r="B581" s="2"/>
      <c r="C581" s="2"/>
      <c r="D581" s="2"/>
      <c r="E581" s="2"/>
      <c r="F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13.2">
      <c r="A582" s="14"/>
      <c r="B582" s="2"/>
      <c r="C582" s="2"/>
      <c r="D582" s="2"/>
      <c r="E582" s="2"/>
      <c r="F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13.2">
      <c r="A583" s="14"/>
      <c r="B583" s="2"/>
      <c r="C583" s="2"/>
      <c r="D583" s="2"/>
      <c r="E583" s="2"/>
      <c r="F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13.2">
      <c r="A584" s="14"/>
      <c r="B584" s="2"/>
      <c r="C584" s="2"/>
      <c r="D584" s="2"/>
      <c r="E584" s="2"/>
      <c r="F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13.2">
      <c r="A585" s="14"/>
      <c r="B585" s="2"/>
      <c r="C585" s="2"/>
      <c r="D585" s="2"/>
      <c r="E585" s="2"/>
      <c r="F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13.2">
      <c r="A586" s="14"/>
      <c r="B586" s="2"/>
      <c r="C586" s="2"/>
      <c r="D586" s="2"/>
      <c r="E586" s="2"/>
      <c r="F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13.2">
      <c r="A587" s="14"/>
      <c r="B587" s="2"/>
      <c r="C587" s="2"/>
      <c r="D587" s="2"/>
      <c r="E587" s="2"/>
      <c r="F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13.2">
      <c r="A588" s="14"/>
      <c r="B588" s="2"/>
      <c r="C588" s="2"/>
      <c r="D588" s="2"/>
      <c r="E588" s="2"/>
      <c r="F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13.2">
      <c r="A589" s="14"/>
      <c r="B589" s="2"/>
      <c r="C589" s="2"/>
      <c r="D589" s="2"/>
      <c r="E589" s="2"/>
      <c r="F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13.2">
      <c r="A590" s="14"/>
      <c r="B590" s="2"/>
      <c r="C590" s="2"/>
      <c r="D590" s="2"/>
      <c r="E590" s="2"/>
      <c r="F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13.2">
      <c r="A591" s="14"/>
      <c r="B591" s="2"/>
      <c r="C591" s="2"/>
      <c r="D591" s="2"/>
      <c r="E591" s="2"/>
      <c r="F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13.2">
      <c r="A592" s="14"/>
      <c r="B592" s="2"/>
      <c r="C592" s="2"/>
      <c r="D592" s="2"/>
      <c r="E592" s="2"/>
      <c r="F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13.2">
      <c r="A593" s="14"/>
      <c r="B593" s="2"/>
      <c r="C593" s="2"/>
      <c r="D593" s="2"/>
      <c r="E593" s="2"/>
      <c r="F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13.2">
      <c r="A594" s="14"/>
      <c r="B594" s="2"/>
      <c r="C594" s="2"/>
      <c r="D594" s="2"/>
      <c r="E594" s="2"/>
      <c r="F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13.2">
      <c r="A595" s="14"/>
      <c r="B595" s="2"/>
      <c r="C595" s="2"/>
      <c r="D595" s="2"/>
      <c r="E595" s="2"/>
      <c r="F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13.2">
      <c r="A596" s="14"/>
      <c r="B596" s="2"/>
      <c r="C596" s="2"/>
      <c r="D596" s="2"/>
      <c r="E596" s="2"/>
      <c r="F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13.2">
      <c r="A597" s="14"/>
      <c r="B597" s="2"/>
      <c r="C597" s="2"/>
      <c r="D597" s="2"/>
      <c r="E597" s="2"/>
      <c r="F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13.2">
      <c r="A598" s="14"/>
      <c r="B598" s="2"/>
      <c r="C598" s="2"/>
      <c r="D598" s="2"/>
      <c r="E598" s="2"/>
      <c r="F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13.2">
      <c r="A599" s="14"/>
      <c r="B599" s="2"/>
      <c r="C599" s="2"/>
      <c r="D599" s="2"/>
      <c r="E599" s="2"/>
      <c r="F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13.2">
      <c r="A600" s="14"/>
      <c r="B600" s="2"/>
      <c r="C600" s="2"/>
      <c r="D600" s="2"/>
      <c r="E600" s="2"/>
      <c r="F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13.2">
      <c r="A601" s="14"/>
      <c r="B601" s="2"/>
      <c r="C601" s="2"/>
      <c r="D601" s="2"/>
      <c r="E601" s="2"/>
      <c r="F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13.2">
      <c r="A602" s="14"/>
      <c r="B602" s="2"/>
      <c r="C602" s="2"/>
      <c r="D602" s="2"/>
      <c r="E602" s="2"/>
      <c r="F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13.2">
      <c r="A603" s="14"/>
      <c r="B603" s="2"/>
      <c r="C603" s="2"/>
      <c r="D603" s="2"/>
      <c r="E603" s="2"/>
      <c r="F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13.2">
      <c r="A604" s="14"/>
      <c r="B604" s="2"/>
      <c r="C604" s="2"/>
      <c r="D604" s="2"/>
      <c r="E604" s="2"/>
      <c r="F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13.2">
      <c r="A605" s="14"/>
      <c r="B605" s="2"/>
      <c r="C605" s="2"/>
      <c r="D605" s="2"/>
      <c r="E605" s="2"/>
      <c r="F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13.2">
      <c r="A606" s="14"/>
      <c r="B606" s="2"/>
      <c r="C606" s="2"/>
      <c r="D606" s="2"/>
      <c r="E606" s="2"/>
      <c r="F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13.2">
      <c r="A607" s="14"/>
      <c r="B607" s="2"/>
      <c r="C607" s="2"/>
      <c r="D607" s="2"/>
      <c r="E607" s="2"/>
      <c r="F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13.2">
      <c r="A608" s="14"/>
      <c r="B608" s="2"/>
      <c r="C608" s="2"/>
      <c r="D608" s="2"/>
      <c r="E608" s="2"/>
      <c r="F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13.2">
      <c r="A609" s="14"/>
      <c r="B609" s="2"/>
      <c r="C609" s="2"/>
      <c r="D609" s="2"/>
      <c r="E609" s="2"/>
      <c r="F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13.2">
      <c r="A610" s="14"/>
      <c r="B610" s="2"/>
      <c r="C610" s="2"/>
      <c r="D610" s="2"/>
      <c r="E610" s="2"/>
      <c r="F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13.2">
      <c r="A611" s="14"/>
      <c r="B611" s="2"/>
      <c r="C611" s="2"/>
      <c r="D611" s="2"/>
      <c r="E611" s="2"/>
      <c r="F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13.2">
      <c r="A612" s="14"/>
      <c r="B612" s="2"/>
      <c r="C612" s="2"/>
      <c r="D612" s="2"/>
      <c r="E612" s="2"/>
      <c r="F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13.2">
      <c r="A613" s="14"/>
      <c r="B613" s="2"/>
      <c r="C613" s="2"/>
      <c r="D613" s="2"/>
      <c r="E613" s="2"/>
      <c r="F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13.2">
      <c r="A614" s="14"/>
      <c r="B614" s="2"/>
      <c r="C614" s="2"/>
      <c r="D614" s="2"/>
      <c r="E614" s="2"/>
      <c r="F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13.2">
      <c r="A615" s="14"/>
      <c r="B615" s="2"/>
      <c r="C615" s="2"/>
      <c r="D615" s="2"/>
      <c r="E615" s="2"/>
      <c r="F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13.2">
      <c r="A616" s="14"/>
      <c r="B616" s="2"/>
      <c r="C616" s="2"/>
      <c r="D616" s="2"/>
      <c r="E616" s="2"/>
      <c r="F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13.2">
      <c r="A617" s="14"/>
      <c r="B617" s="2"/>
      <c r="C617" s="2"/>
      <c r="D617" s="2"/>
      <c r="E617" s="2"/>
      <c r="F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13.2">
      <c r="A618" s="14"/>
      <c r="B618" s="2"/>
      <c r="C618" s="2"/>
      <c r="D618" s="2"/>
      <c r="E618" s="2"/>
      <c r="F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13.2">
      <c r="A619" s="14"/>
      <c r="B619" s="2"/>
      <c r="C619" s="2"/>
      <c r="D619" s="2"/>
      <c r="E619" s="2"/>
      <c r="F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13.2">
      <c r="A620" s="14"/>
      <c r="B620" s="2"/>
      <c r="C620" s="2"/>
      <c r="D620" s="2"/>
      <c r="E620" s="2"/>
      <c r="F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13.2">
      <c r="A621" s="14"/>
      <c r="B621" s="2"/>
      <c r="C621" s="2"/>
      <c r="D621" s="2"/>
      <c r="E621" s="2"/>
      <c r="F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13.2">
      <c r="A622" s="14"/>
      <c r="B622" s="2"/>
      <c r="C622" s="2"/>
      <c r="D622" s="2"/>
      <c r="E622" s="2"/>
      <c r="F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13.2">
      <c r="A623" s="14"/>
      <c r="B623" s="2"/>
      <c r="C623" s="2"/>
      <c r="D623" s="2"/>
      <c r="E623" s="2"/>
      <c r="F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13.2">
      <c r="A624" s="14"/>
      <c r="B624" s="2"/>
      <c r="C624" s="2"/>
      <c r="D624" s="2"/>
      <c r="E624" s="2"/>
      <c r="F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13.2">
      <c r="A625" s="14"/>
      <c r="B625" s="2"/>
      <c r="C625" s="2"/>
      <c r="D625" s="2"/>
      <c r="E625" s="2"/>
      <c r="F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13.2">
      <c r="A626" s="14"/>
      <c r="B626" s="2"/>
      <c r="C626" s="2"/>
      <c r="D626" s="2"/>
      <c r="E626" s="2"/>
      <c r="F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13.2">
      <c r="A627" s="14"/>
      <c r="B627" s="2"/>
      <c r="C627" s="2"/>
      <c r="D627" s="2"/>
      <c r="E627" s="2"/>
      <c r="F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13.2">
      <c r="A628" s="14"/>
      <c r="B628" s="2"/>
      <c r="C628" s="2"/>
      <c r="D628" s="2"/>
      <c r="E628" s="2"/>
      <c r="F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13.2">
      <c r="A629" s="14"/>
      <c r="B629" s="2"/>
      <c r="C629" s="2"/>
      <c r="D629" s="2"/>
      <c r="E629" s="2"/>
      <c r="F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13.2">
      <c r="A630" s="14"/>
      <c r="B630" s="2"/>
      <c r="C630" s="2"/>
      <c r="D630" s="2"/>
      <c r="E630" s="2"/>
      <c r="F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13.2">
      <c r="A631" s="14"/>
      <c r="B631" s="2"/>
      <c r="C631" s="2"/>
      <c r="D631" s="2"/>
      <c r="E631" s="2"/>
      <c r="F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13.2">
      <c r="A632" s="14"/>
      <c r="B632" s="2"/>
      <c r="C632" s="2"/>
      <c r="D632" s="2"/>
      <c r="E632" s="2"/>
      <c r="F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13.2">
      <c r="A633" s="14"/>
      <c r="B633" s="2"/>
      <c r="C633" s="2"/>
      <c r="D633" s="2"/>
      <c r="E633" s="2"/>
      <c r="F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13.2">
      <c r="A634" s="14"/>
      <c r="B634" s="2"/>
      <c r="C634" s="2"/>
      <c r="D634" s="2"/>
      <c r="E634" s="2"/>
      <c r="F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13.2">
      <c r="A635" s="14"/>
      <c r="B635" s="2"/>
      <c r="C635" s="2"/>
      <c r="D635" s="2"/>
      <c r="E635" s="2"/>
      <c r="F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13.2">
      <c r="A636" s="14"/>
      <c r="B636" s="2"/>
      <c r="C636" s="2"/>
      <c r="D636" s="2"/>
      <c r="E636" s="2"/>
      <c r="F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13.2">
      <c r="A637" s="14"/>
      <c r="B637" s="2"/>
      <c r="C637" s="2"/>
      <c r="D637" s="2"/>
      <c r="E637" s="2"/>
      <c r="F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13.2">
      <c r="A638" s="14"/>
      <c r="B638" s="2"/>
      <c r="C638" s="2"/>
      <c r="D638" s="2"/>
      <c r="E638" s="2"/>
      <c r="F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13.2">
      <c r="A639" s="14"/>
      <c r="B639" s="2"/>
      <c r="C639" s="2"/>
      <c r="D639" s="2"/>
      <c r="E639" s="2"/>
      <c r="F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13.2">
      <c r="A640" s="14"/>
      <c r="B640" s="2"/>
      <c r="C640" s="2"/>
      <c r="D640" s="2"/>
      <c r="E640" s="2"/>
      <c r="F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13.2">
      <c r="A641" s="14"/>
      <c r="B641" s="2"/>
      <c r="C641" s="2"/>
      <c r="D641" s="2"/>
      <c r="E641" s="2"/>
      <c r="F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13.2">
      <c r="A642" s="14"/>
      <c r="B642" s="2"/>
      <c r="C642" s="2"/>
      <c r="D642" s="2"/>
      <c r="E642" s="2"/>
      <c r="F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13.2">
      <c r="A643" s="14"/>
      <c r="B643" s="2"/>
      <c r="C643" s="2"/>
      <c r="D643" s="2"/>
      <c r="E643" s="2"/>
      <c r="F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13.2">
      <c r="A644" s="14"/>
      <c r="B644" s="2"/>
      <c r="C644" s="2"/>
      <c r="D644" s="2"/>
      <c r="E644" s="2"/>
      <c r="F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13.2">
      <c r="A645" s="14"/>
      <c r="B645" s="2"/>
      <c r="C645" s="2"/>
      <c r="D645" s="2"/>
      <c r="E645" s="2"/>
      <c r="F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13.2">
      <c r="A646" s="14"/>
      <c r="B646" s="2"/>
      <c r="C646" s="2"/>
      <c r="D646" s="2"/>
      <c r="E646" s="2"/>
      <c r="F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13.2">
      <c r="A647" s="14"/>
      <c r="B647" s="2"/>
      <c r="C647" s="2"/>
      <c r="D647" s="2"/>
      <c r="E647" s="2"/>
      <c r="F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13.2">
      <c r="A648" s="14"/>
      <c r="B648" s="2"/>
      <c r="C648" s="2"/>
      <c r="D648" s="2"/>
      <c r="E648" s="2"/>
      <c r="F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13.2">
      <c r="A649" s="14"/>
      <c r="B649" s="2"/>
      <c r="C649" s="2"/>
      <c r="D649" s="2"/>
      <c r="E649" s="2"/>
      <c r="F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13.2">
      <c r="A650" s="14"/>
      <c r="B650" s="2"/>
      <c r="C650" s="2"/>
      <c r="D650" s="2"/>
      <c r="E650" s="2"/>
      <c r="F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13.2">
      <c r="A651" s="14"/>
      <c r="B651" s="2"/>
      <c r="C651" s="2"/>
      <c r="D651" s="2"/>
      <c r="E651" s="2"/>
      <c r="F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13.2">
      <c r="A652" s="14"/>
      <c r="B652" s="2"/>
      <c r="C652" s="2"/>
      <c r="D652" s="2"/>
      <c r="E652" s="2"/>
      <c r="F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13.2">
      <c r="A653" s="14"/>
      <c r="B653" s="2"/>
      <c r="C653" s="2"/>
      <c r="D653" s="2"/>
      <c r="E653" s="2"/>
      <c r="F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13.2">
      <c r="A654" s="14"/>
      <c r="B654" s="2"/>
      <c r="C654" s="2"/>
      <c r="D654" s="2"/>
      <c r="E654" s="2"/>
      <c r="F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13.2">
      <c r="A655" s="14"/>
      <c r="B655" s="2"/>
      <c r="C655" s="2"/>
      <c r="D655" s="2"/>
      <c r="E655" s="2"/>
      <c r="F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13.2">
      <c r="A656" s="14"/>
      <c r="B656" s="2"/>
      <c r="C656" s="2"/>
      <c r="D656" s="2"/>
      <c r="E656" s="2"/>
      <c r="F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13.2">
      <c r="A657" s="14"/>
      <c r="B657" s="2"/>
      <c r="C657" s="2"/>
      <c r="D657" s="2"/>
      <c r="E657" s="2"/>
      <c r="F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13.2">
      <c r="A658" s="14"/>
      <c r="B658" s="2"/>
      <c r="C658" s="2"/>
      <c r="D658" s="2"/>
      <c r="E658" s="2"/>
      <c r="F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13.2">
      <c r="A659" s="14"/>
      <c r="B659" s="2"/>
      <c r="C659" s="2"/>
      <c r="D659" s="2"/>
      <c r="E659" s="2"/>
      <c r="F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13.2">
      <c r="A660" s="14"/>
      <c r="B660" s="2"/>
      <c r="C660" s="2"/>
      <c r="D660" s="2"/>
      <c r="E660" s="2"/>
      <c r="F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13.2">
      <c r="A661" s="14"/>
      <c r="B661" s="2"/>
      <c r="C661" s="2"/>
      <c r="D661" s="2"/>
      <c r="E661" s="2"/>
      <c r="F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13.2">
      <c r="A662" s="14"/>
      <c r="B662" s="2"/>
      <c r="C662" s="2"/>
      <c r="D662" s="2"/>
      <c r="E662" s="2"/>
      <c r="F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13.2">
      <c r="A663" s="14"/>
      <c r="B663" s="2"/>
      <c r="C663" s="2"/>
      <c r="D663" s="2"/>
      <c r="E663" s="2"/>
      <c r="F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13.2">
      <c r="A664" s="14"/>
      <c r="B664" s="2"/>
      <c r="C664" s="2"/>
      <c r="D664" s="2"/>
      <c r="E664" s="2"/>
      <c r="F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13.2">
      <c r="A665" s="14"/>
      <c r="B665" s="2"/>
      <c r="C665" s="2"/>
      <c r="D665" s="2"/>
      <c r="E665" s="2"/>
      <c r="F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13.2">
      <c r="A666" s="14"/>
      <c r="B666" s="2"/>
      <c r="C666" s="2"/>
      <c r="D666" s="2"/>
      <c r="E666" s="2"/>
      <c r="F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13.2">
      <c r="A667" s="14"/>
      <c r="B667" s="2"/>
      <c r="C667" s="2"/>
      <c r="D667" s="2"/>
      <c r="E667" s="2"/>
      <c r="F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13.2">
      <c r="A668" s="14"/>
      <c r="B668" s="2"/>
      <c r="C668" s="2"/>
      <c r="D668" s="2"/>
      <c r="E668" s="2"/>
      <c r="F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13.2">
      <c r="A669" s="14"/>
      <c r="B669" s="2"/>
      <c r="C669" s="2"/>
      <c r="D669" s="2"/>
      <c r="E669" s="2"/>
      <c r="F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13.2">
      <c r="A670" s="14"/>
      <c r="B670" s="2"/>
      <c r="C670" s="2"/>
      <c r="D670" s="2"/>
      <c r="E670" s="2"/>
      <c r="F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13.2">
      <c r="A671" s="14"/>
      <c r="B671" s="2"/>
      <c r="C671" s="2"/>
      <c r="D671" s="2"/>
      <c r="E671" s="2"/>
      <c r="F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13.2">
      <c r="A672" s="14"/>
      <c r="B672" s="2"/>
      <c r="C672" s="2"/>
      <c r="D672" s="2"/>
      <c r="E672" s="2"/>
      <c r="F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13.2">
      <c r="A673" s="14"/>
      <c r="B673" s="2"/>
      <c r="C673" s="2"/>
      <c r="D673" s="2"/>
      <c r="E673" s="2"/>
      <c r="F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13.2">
      <c r="A674" s="14"/>
      <c r="B674" s="2"/>
      <c r="C674" s="2"/>
      <c r="D674" s="2"/>
      <c r="E674" s="2"/>
      <c r="F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13.2">
      <c r="A675" s="14"/>
      <c r="B675" s="2"/>
      <c r="C675" s="2"/>
      <c r="D675" s="2"/>
      <c r="E675" s="2"/>
      <c r="F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13.2">
      <c r="A676" s="14"/>
      <c r="B676" s="2"/>
      <c r="C676" s="2"/>
      <c r="D676" s="2"/>
      <c r="E676" s="2"/>
      <c r="F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13.2">
      <c r="A677" s="14"/>
      <c r="B677" s="2"/>
      <c r="C677" s="2"/>
      <c r="D677" s="2"/>
      <c r="E677" s="2"/>
      <c r="F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13.2">
      <c r="A678" s="14"/>
      <c r="B678" s="2"/>
      <c r="C678" s="2"/>
      <c r="D678" s="2"/>
      <c r="E678" s="2"/>
      <c r="F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13.2">
      <c r="A679" s="14"/>
      <c r="B679" s="2"/>
      <c r="C679" s="2"/>
      <c r="D679" s="2"/>
      <c r="E679" s="2"/>
      <c r="F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13.2">
      <c r="A680" s="14"/>
      <c r="B680" s="2"/>
      <c r="C680" s="2"/>
      <c r="D680" s="2"/>
      <c r="E680" s="2"/>
      <c r="F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13.2">
      <c r="A681" s="14"/>
      <c r="B681" s="2"/>
      <c r="C681" s="2"/>
      <c r="D681" s="2"/>
      <c r="E681" s="2"/>
      <c r="F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13.2">
      <c r="A682" s="14"/>
      <c r="B682" s="2"/>
      <c r="C682" s="2"/>
      <c r="D682" s="2"/>
      <c r="E682" s="2"/>
      <c r="F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13.2">
      <c r="A683" s="14"/>
      <c r="B683" s="2"/>
      <c r="C683" s="2"/>
      <c r="D683" s="2"/>
      <c r="E683" s="2"/>
      <c r="F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13.2">
      <c r="A684" s="14"/>
      <c r="B684" s="2"/>
      <c r="C684" s="2"/>
      <c r="D684" s="2"/>
      <c r="E684" s="2"/>
      <c r="F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13.2">
      <c r="A685" s="14"/>
      <c r="B685" s="2"/>
      <c r="C685" s="2"/>
      <c r="D685" s="2"/>
      <c r="E685" s="2"/>
      <c r="F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13.2">
      <c r="A686" s="14"/>
      <c r="B686" s="2"/>
      <c r="C686" s="2"/>
      <c r="D686" s="2"/>
      <c r="E686" s="2"/>
      <c r="F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13.2">
      <c r="A687" s="14"/>
      <c r="B687" s="2"/>
      <c r="C687" s="2"/>
      <c r="D687" s="2"/>
      <c r="E687" s="2"/>
      <c r="F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13.2">
      <c r="A688" s="14"/>
      <c r="B688" s="2"/>
      <c r="C688" s="2"/>
      <c r="D688" s="2"/>
      <c r="E688" s="2"/>
      <c r="F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13.2">
      <c r="A689" s="14"/>
      <c r="B689" s="2"/>
      <c r="C689" s="2"/>
      <c r="D689" s="2"/>
      <c r="E689" s="2"/>
      <c r="F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13.2">
      <c r="A690" s="14"/>
      <c r="B690" s="2"/>
      <c r="C690" s="2"/>
      <c r="D690" s="2"/>
      <c r="E690" s="2"/>
      <c r="F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13.2">
      <c r="A691" s="14"/>
      <c r="B691" s="2"/>
      <c r="C691" s="2"/>
      <c r="D691" s="2"/>
      <c r="E691" s="2"/>
      <c r="F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13.2">
      <c r="A692" s="14"/>
      <c r="B692" s="2"/>
      <c r="C692" s="2"/>
      <c r="D692" s="2"/>
      <c r="E692" s="2"/>
      <c r="F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13.2">
      <c r="A693" s="14"/>
      <c r="B693" s="2"/>
      <c r="C693" s="2"/>
      <c r="D693" s="2"/>
      <c r="E693" s="2"/>
      <c r="F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13.2">
      <c r="A694" s="14"/>
      <c r="B694" s="2"/>
      <c r="C694" s="2"/>
      <c r="D694" s="2"/>
      <c r="E694" s="2"/>
      <c r="F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13.2">
      <c r="A695" s="14"/>
      <c r="B695" s="2"/>
      <c r="C695" s="2"/>
      <c r="D695" s="2"/>
      <c r="E695" s="2"/>
      <c r="F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13.2">
      <c r="A696" s="14"/>
      <c r="B696" s="2"/>
      <c r="C696" s="2"/>
      <c r="D696" s="2"/>
      <c r="E696" s="2"/>
      <c r="F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13.2">
      <c r="A697" s="14"/>
      <c r="B697" s="2"/>
      <c r="C697" s="2"/>
      <c r="D697" s="2"/>
      <c r="E697" s="2"/>
      <c r="F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13.2">
      <c r="A698" s="14"/>
      <c r="B698" s="2"/>
      <c r="C698" s="2"/>
      <c r="D698" s="2"/>
      <c r="E698" s="2"/>
      <c r="F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13.2">
      <c r="A699" s="14"/>
      <c r="B699" s="2"/>
      <c r="C699" s="2"/>
      <c r="D699" s="2"/>
      <c r="E699" s="2"/>
      <c r="F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13.2">
      <c r="A700" s="14"/>
      <c r="B700" s="2"/>
      <c r="C700" s="2"/>
      <c r="D700" s="2"/>
      <c r="E700" s="2"/>
      <c r="F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13.2">
      <c r="A701" s="14"/>
      <c r="B701" s="2"/>
      <c r="C701" s="2"/>
      <c r="D701" s="2"/>
      <c r="E701" s="2"/>
      <c r="F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13.2">
      <c r="A702" s="14"/>
      <c r="B702" s="2"/>
      <c r="C702" s="2"/>
      <c r="D702" s="2"/>
      <c r="E702" s="2"/>
      <c r="F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13.2">
      <c r="A703" s="14"/>
      <c r="B703" s="2"/>
      <c r="C703" s="2"/>
      <c r="D703" s="2"/>
      <c r="E703" s="2"/>
      <c r="F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13.2">
      <c r="A704" s="14"/>
      <c r="B704" s="2"/>
      <c r="C704" s="2"/>
      <c r="D704" s="2"/>
      <c r="E704" s="2"/>
      <c r="F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13.2">
      <c r="A705" s="14"/>
      <c r="B705" s="2"/>
      <c r="C705" s="2"/>
      <c r="D705" s="2"/>
      <c r="E705" s="2"/>
      <c r="F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13.2">
      <c r="A706" s="14"/>
      <c r="B706" s="2"/>
      <c r="C706" s="2"/>
      <c r="D706" s="2"/>
      <c r="E706" s="2"/>
      <c r="F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13.2">
      <c r="A707" s="14"/>
      <c r="B707" s="2"/>
      <c r="C707" s="2"/>
      <c r="D707" s="2"/>
      <c r="E707" s="2"/>
      <c r="F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13.2">
      <c r="A708" s="14"/>
      <c r="B708" s="2"/>
      <c r="C708" s="2"/>
      <c r="D708" s="2"/>
      <c r="E708" s="2"/>
      <c r="F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13.2">
      <c r="A709" s="14"/>
      <c r="B709" s="2"/>
      <c r="C709" s="2"/>
      <c r="D709" s="2"/>
      <c r="E709" s="2"/>
      <c r="F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13.2">
      <c r="A710" s="14"/>
      <c r="B710" s="2"/>
      <c r="C710" s="2"/>
      <c r="D710" s="2"/>
      <c r="E710" s="2"/>
      <c r="F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13.2">
      <c r="A711" s="14"/>
      <c r="B711" s="2"/>
      <c r="C711" s="2"/>
      <c r="D711" s="2"/>
      <c r="E711" s="2"/>
      <c r="F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13.2">
      <c r="A712" s="14"/>
      <c r="B712" s="2"/>
      <c r="C712" s="2"/>
      <c r="D712" s="2"/>
      <c r="E712" s="2"/>
      <c r="F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13.2">
      <c r="A713" s="14"/>
      <c r="B713" s="2"/>
      <c r="C713" s="2"/>
      <c r="D713" s="2"/>
      <c r="E713" s="2"/>
      <c r="F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13.2">
      <c r="A714" s="14"/>
      <c r="B714" s="2"/>
      <c r="C714" s="2"/>
      <c r="D714" s="2"/>
      <c r="E714" s="2"/>
      <c r="F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13.2">
      <c r="A715" s="14"/>
      <c r="B715" s="2"/>
      <c r="C715" s="2"/>
      <c r="D715" s="2"/>
      <c r="E715" s="2"/>
      <c r="F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13.2">
      <c r="A716" s="14"/>
      <c r="B716" s="2"/>
      <c r="C716" s="2"/>
      <c r="D716" s="2"/>
      <c r="E716" s="2"/>
      <c r="F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13.2">
      <c r="A717" s="14"/>
      <c r="B717" s="2"/>
      <c r="C717" s="2"/>
      <c r="D717" s="2"/>
      <c r="E717" s="2"/>
      <c r="F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13.2">
      <c r="A718" s="14"/>
      <c r="B718" s="2"/>
      <c r="C718" s="2"/>
      <c r="D718" s="2"/>
      <c r="E718" s="2"/>
      <c r="F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13.2">
      <c r="A719" s="14"/>
      <c r="B719" s="2"/>
      <c r="C719" s="2"/>
      <c r="D719" s="2"/>
      <c r="E719" s="2"/>
      <c r="F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13.2">
      <c r="A720" s="14"/>
      <c r="B720" s="2"/>
      <c r="C720" s="2"/>
      <c r="D720" s="2"/>
      <c r="E720" s="2"/>
      <c r="F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13.2">
      <c r="A721" s="14"/>
      <c r="B721" s="2"/>
      <c r="C721" s="2"/>
      <c r="D721" s="2"/>
      <c r="E721" s="2"/>
      <c r="F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13.2">
      <c r="A722" s="14"/>
      <c r="B722" s="2"/>
      <c r="C722" s="2"/>
      <c r="D722" s="2"/>
      <c r="E722" s="2"/>
      <c r="F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13.2">
      <c r="A723" s="14"/>
      <c r="B723" s="2"/>
      <c r="C723" s="2"/>
      <c r="D723" s="2"/>
      <c r="E723" s="2"/>
      <c r="F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13.2">
      <c r="A724" s="14"/>
      <c r="B724" s="2"/>
      <c r="C724" s="2"/>
      <c r="D724" s="2"/>
      <c r="E724" s="2"/>
      <c r="F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13.2">
      <c r="A725" s="14"/>
      <c r="B725" s="2"/>
      <c r="C725" s="2"/>
      <c r="D725" s="2"/>
      <c r="E725" s="2"/>
      <c r="F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13.2">
      <c r="A726" s="14"/>
      <c r="B726" s="2"/>
      <c r="C726" s="2"/>
      <c r="D726" s="2"/>
      <c r="E726" s="2"/>
      <c r="F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13.2">
      <c r="A727" s="14"/>
      <c r="B727" s="2"/>
      <c r="C727" s="2"/>
      <c r="D727" s="2"/>
      <c r="E727" s="2"/>
      <c r="F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13.2">
      <c r="A728" s="14"/>
      <c r="B728" s="2"/>
      <c r="C728" s="2"/>
      <c r="D728" s="2"/>
      <c r="E728" s="2"/>
      <c r="F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13.2">
      <c r="A729" s="14"/>
      <c r="B729" s="2"/>
      <c r="C729" s="2"/>
      <c r="D729" s="2"/>
      <c r="E729" s="2"/>
      <c r="F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13.2">
      <c r="A730" s="14"/>
      <c r="B730" s="2"/>
      <c r="C730" s="2"/>
      <c r="D730" s="2"/>
      <c r="E730" s="2"/>
      <c r="F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13.2">
      <c r="A731" s="14"/>
      <c r="B731" s="2"/>
      <c r="C731" s="2"/>
      <c r="D731" s="2"/>
      <c r="E731" s="2"/>
      <c r="F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13.2">
      <c r="A732" s="14"/>
      <c r="B732" s="2"/>
      <c r="C732" s="2"/>
      <c r="D732" s="2"/>
      <c r="E732" s="2"/>
      <c r="F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13.2">
      <c r="A733" s="14"/>
      <c r="B733" s="2"/>
      <c r="C733" s="2"/>
      <c r="D733" s="2"/>
      <c r="E733" s="2"/>
      <c r="F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13.2">
      <c r="A734" s="14"/>
      <c r="B734" s="2"/>
      <c r="C734" s="2"/>
      <c r="D734" s="2"/>
      <c r="E734" s="2"/>
      <c r="F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13.2">
      <c r="A735" s="14"/>
      <c r="B735" s="2"/>
      <c r="C735" s="2"/>
      <c r="D735" s="2"/>
      <c r="E735" s="2"/>
      <c r="F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13.2">
      <c r="A736" s="14"/>
      <c r="B736" s="2"/>
      <c r="C736" s="2"/>
      <c r="D736" s="2"/>
      <c r="E736" s="2"/>
      <c r="F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13.2">
      <c r="A737" s="14"/>
      <c r="B737" s="2"/>
      <c r="C737" s="2"/>
      <c r="D737" s="2"/>
      <c r="E737" s="2"/>
      <c r="F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13.2">
      <c r="A738" s="14"/>
      <c r="B738" s="2"/>
      <c r="C738" s="2"/>
      <c r="D738" s="2"/>
      <c r="E738" s="2"/>
      <c r="F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13.2">
      <c r="A739" s="14"/>
      <c r="B739" s="2"/>
      <c r="C739" s="2"/>
      <c r="D739" s="2"/>
      <c r="E739" s="2"/>
      <c r="F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13.2">
      <c r="A740" s="14"/>
      <c r="B740" s="2"/>
      <c r="C740" s="2"/>
      <c r="D740" s="2"/>
      <c r="E740" s="2"/>
      <c r="F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13.2">
      <c r="A741" s="14"/>
      <c r="B741" s="2"/>
      <c r="C741" s="2"/>
      <c r="D741" s="2"/>
      <c r="E741" s="2"/>
      <c r="F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13.2">
      <c r="A742" s="14"/>
      <c r="B742" s="2"/>
      <c r="C742" s="2"/>
      <c r="D742" s="2"/>
      <c r="E742" s="2"/>
      <c r="F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13.2">
      <c r="A743" s="14"/>
      <c r="B743" s="2"/>
      <c r="C743" s="2"/>
      <c r="D743" s="2"/>
      <c r="E743" s="2"/>
      <c r="F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13.2">
      <c r="A744" s="14"/>
      <c r="B744" s="2"/>
      <c r="C744" s="2"/>
      <c r="D744" s="2"/>
      <c r="E744" s="2"/>
      <c r="F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13.2">
      <c r="A745" s="14"/>
      <c r="B745" s="2"/>
      <c r="C745" s="2"/>
      <c r="D745" s="2"/>
      <c r="E745" s="2"/>
      <c r="F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13.2">
      <c r="A746" s="14"/>
      <c r="B746" s="2"/>
      <c r="C746" s="2"/>
      <c r="D746" s="2"/>
      <c r="E746" s="2"/>
      <c r="F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13.2">
      <c r="A747" s="14"/>
      <c r="B747" s="2"/>
      <c r="C747" s="2"/>
      <c r="D747" s="2"/>
      <c r="E747" s="2"/>
      <c r="F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13.2">
      <c r="A748" s="14"/>
      <c r="B748" s="2"/>
      <c r="C748" s="2"/>
      <c r="D748" s="2"/>
      <c r="E748" s="2"/>
      <c r="F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13.2">
      <c r="A749" s="14"/>
      <c r="B749" s="2"/>
      <c r="C749" s="2"/>
      <c r="D749" s="2"/>
      <c r="E749" s="2"/>
      <c r="F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13.2">
      <c r="A750" s="14"/>
      <c r="B750" s="2"/>
      <c r="C750" s="2"/>
      <c r="D750" s="2"/>
      <c r="E750" s="2"/>
      <c r="F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13.2">
      <c r="A751" s="14"/>
      <c r="B751" s="2"/>
      <c r="C751" s="2"/>
      <c r="D751" s="2"/>
      <c r="E751" s="2"/>
      <c r="F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13.2">
      <c r="A752" s="14"/>
      <c r="B752" s="2"/>
      <c r="C752" s="2"/>
      <c r="D752" s="2"/>
      <c r="E752" s="2"/>
      <c r="F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13.2">
      <c r="A753" s="14"/>
      <c r="B753" s="2"/>
      <c r="C753" s="2"/>
      <c r="D753" s="2"/>
      <c r="E753" s="2"/>
      <c r="F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13.2">
      <c r="A754" s="14"/>
      <c r="B754" s="2"/>
      <c r="C754" s="2"/>
      <c r="D754" s="2"/>
      <c r="E754" s="2"/>
      <c r="F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13.2">
      <c r="A755" s="14"/>
      <c r="B755" s="2"/>
      <c r="C755" s="2"/>
      <c r="D755" s="2"/>
      <c r="E755" s="2"/>
      <c r="F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13.2">
      <c r="A756" s="14"/>
      <c r="B756" s="2"/>
      <c r="C756" s="2"/>
      <c r="D756" s="2"/>
      <c r="E756" s="2"/>
      <c r="F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13.2">
      <c r="A757" s="14"/>
      <c r="B757" s="2"/>
      <c r="C757" s="2"/>
      <c r="D757" s="2"/>
      <c r="E757" s="2"/>
      <c r="F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13.2">
      <c r="A758" s="14"/>
      <c r="B758" s="2"/>
      <c r="C758" s="2"/>
      <c r="D758" s="2"/>
      <c r="E758" s="2"/>
      <c r="F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13.2">
      <c r="A759" s="14"/>
      <c r="B759" s="2"/>
      <c r="C759" s="2"/>
      <c r="D759" s="2"/>
      <c r="E759" s="2"/>
      <c r="F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13.2">
      <c r="A760" s="14"/>
      <c r="B760" s="2"/>
      <c r="C760" s="2"/>
      <c r="D760" s="2"/>
      <c r="E760" s="2"/>
      <c r="F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13.2">
      <c r="A761" s="14"/>
      <c r="B761" s="2"/>
      <c r="C761" s="2"/>
      <c r="D761" s="2"/>
      <c r="E761" s="2"/>
      <c r="F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13.2">
      <c r="A762" s="14"/>
      <c r="B762" s="2"/>
      <c r="C762" s="2"/>
      <c r="D762" s="2"/>
      <c r="E762" s="2"/>
      <c r="F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13.2">
      <c r="A763" s="14"/>
      <c r="B763" s="2"/>
      <c r="C763" s="2"/>
      <c r="D763" s="2"/>
      <c r="E763" s="2"/>
      <c r="F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13.2">
      <c r="A764" s="14"/>
      <c r="B764" s="2"/>
      <c r="C764" s="2"/>
      <c r="D764" s="2"/>
      <c r="E764" s="2"/>
      <c r="F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13.2">
      <c r="A765" s="14"/>
      <c r="B765" s="2"/>
      <c r="C765" s="2"/>
      <c r="D765" s="2"/>
      <c r="E765" s="2"/>
      <c r="F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13.2">
      <c r="A766" s="14"/>
      <c r="B766" s="2"/>
      <c r="C766" s="2"/>
      <c r="D766" s="2"/>
      <c r="E766" s="2"/>
      <c r="F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13.2">
      <c r="A767" s="14"/>
      <c r="B767" s="2"/>
      <c r="C767" s="2"/>
      <c r="D767" s="2"/>
      <c r="E767" s="2"/>
      <c r="F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13.2">
      <c r="A768" s="14"/>
      <c r="B768" s="2"/>
      <c r="C768" s="2"/>
      <c r="D768" s="2"/>
      <c r="E768" s="2"/>
      <c r="F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13.2">
      <c r="A769" s="14"/>
      <c r="B769" s="2"/>
      <c r="C769" s="2"/>
      <c r="D769" s="2"/>
      <c r="E769" s="2"/>
      <c r="F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13.2">
      <c r="A770" s="14"/>
      <c r="B770" s="2"/>
      <c r="C770" s="2"/>
      <c r="D770" s="2"/>
      <c r="E770" s="2"/>
      <c r="F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13.2">
      <c r="A771" s="14"/>
      <c r="B771" s="2"/>
      <c r="C771" s="2"/>
      <c r="D771" s="2"/>
      <c r="E771" s="2"/>
      <c r="F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3.2">
      <c r="A772" s="14"/>
      <c r="B772" s="2"/>
      <c r="C772" s="2"/>
      <c r="D772" s="2"/>
      <c r="E772" s="2"/>
      <c r="F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13.2">
      <c r="A773" s="14"/>
      <c r="B773" s="2"/>
      <c r="C773" s="2"/>
      <c r="D773" s="2"/>
      <c r="E773" s="2"/>
      <c r="F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13.2">
      <c r="A774" s="14"/>
      <c r="B774" s="2"/>
      <c r="C774" s="2"/>
      <c r="D774" s="2"/>
      <c r="E774" s="2"/>
      <c r="F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13.2">
      <c r="A775" s="14"/>
      <c r="B775" s="2"/>
      <c r="C775" s="2"/>
      <c r="D775" s="2"/>
      <c r="E775" s="2"/>
      <c r="F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13.2">
      <c r="A776" s="14"/>
      <c r="B776" s="2"/>
      <c r="C776" s="2"/>
      <c r="D776" s="2"/>
      <c r="E776" s="2"/>
      <c r="F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13.2">
      <c r="A777" s="14"/>
      <c r="B777" s="2"/>
      <c r="C777" s="2"/>
      <c r="D777" s="2"/>
      <c r="E777" s="2"/>
      <c r="F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13.2">
      <c r="A778" s="14"/>
      <c r="B778" s="2"/>
      <c r="C778" s="2"/>
      <c r="D778" s="2"/>
      <c r="E778" s="2"/>
      <c r="F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13.2">
      <c r="A779" s="14"/>
      <c r="B779" s="2"/>
      <c r="C779" s="2"/>
      <c r="D779" s="2"/>
      <c r="E779" s="2"/>
      <c r="F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13.2">
      <c r="A780" s="14"/>
      <c r="B780" s="2"/>
      <c r="C780" s="2"/>
      <c r="D780" s="2"/>
      <c r="E780" s="2"/>
      <c r="F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13.2">
      <c r="A781" s="14"/>
      <c r="B781" s="2"/>
      <c r="C781" s="2"/>
      <c r="D781" s="2"/>
      <c r="E781" s="2"/>
      <c r="F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13.2">
      <c r="A782" s="14"/>
      <c r="B782" s="2"/>
      <c r="C782" s="2"/>
      <c r="D782" s="2"/>
      <c r="E782" s="2"/>
      <c r="F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13.2">
      <c r="A783" s="14"/>
      <c r="B783" s="2"/>
      <c r="C783" s="2"/>
      <c r="D783" s="2"/>
      <c r="E783" s="2"/>
      <c r="F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13.2">
      <c r="A784" s="14"/>
      <c r="B784" s="2"/>
      <c r="C784" s="2"/>
      <c r="D784" s="2"/>
      <c r="E784" s="2"/>
      <c r="F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13.2">
      <c r="A785" s="14"/>
      <c r="B785" s="2"/>
      <c r="C785" s="2"/>
      <c r="D785" s="2"/>
      <c r="E785" s="2"/>
      <c r="F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13.2">
      <c r="A786" s="14"/>
      <c r="B786" s="2"/>
      <c r="C786" s="2"/>
      <c r="D786" s="2"/>
      <c r="E786" s="2"/>
      <c r="F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13.2">
      <c r="A787" s="14"/>
      <c r="B787" s="2"/>
      <c r="C787" s="2"/>
      <c r="D787" s="2"/>
      <c r="E787" s="2"/>
      <c r="F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13.2">
      <c r="A788" s="14"/>
      <c r="B788" s="2"/>
      <c r="C788" s="2"/>
      <c r="D788" s="2"/>
      <c r="E788" s="2"/>
      <c r="F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13.2">
      <c r="A789" s="14"/>
      <c r="B789" s="2"/>
      <c r="C789" s="2"/>
      <c r="D789" s="2"/>
      <c r="E789" s="2"/>
      <c r="F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3.2">
      <c r="A790" s="14"/>
      <c r="B790" s="2"/>
      <c r="C790" s="2"/>
      <c r="D790" s="2"/>
      <c r="E790" s="2"/>
      <c r="F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13.2">
      <c r="A791" s="14"/>
      <c r="B791" s="2"/>
      <c r="C791" s="2"/>
      <c r="D791" s="2"/>
      <c r="E791" s="2"/>
      <c r="F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13.2">
      <c r="A792" s="14"/>
      <c r="B792" s="2"/>
      <c r="C792" s="2"/>
      <c r="D792" s="2"/>
      <c r="E792" s="2"/>
      <c r="F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13.2">
      <c r="A793" s="14"/>
      <c r="B793" s="2"/>
      <c r="C793" s="2"/>
      <c r="D793" s="2"/>
      <c r="E793" s="2"/>
      <c r="F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13.2">
      <c r="A794" s="14"/>
      <c r="B794" s="2"/>
      <c r="C794" s="2"/>
      <c r="D794" s="2"/>
      <c r="E794" s="2"/>
      <c r="F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13.2">
      <c r="A795" s="14"/>
      <c r="B795" s="2"/>
      <c r="C795" s="2"/>
      <c r="D795" s="2"/>
      <c r="E795" s="2"/>
      <c r="F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13.2">
      <c r="A796" s="14"/>
      <c r="B796" s="2"/>
      <c r="C796" s="2"/>
      <c r="D796" s="2"/>
      <c r="E796" s="2"/>
      <c r="F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13.2">
      <c r="A797" s="14"/>
      <c r="B797" s="2"/>
      <c r="C797" s="2"/>
      <c r="D797" s="2"/>
      <c r="E797" s="2"/>
      <c r="F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13.2">
      <c r="A798" s="14"/>
      <c r="B798" s="2"/>
      <c r="C798" s="2"/>
      <c r="D798" s="2"/>
      <c r="E798" s="2"/>
      <c r="F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13.2">
      <c r="A799" s="14"/>
      <c r="B799" s="2"/>
      <c r="C799" s="2"/>
      <c r="D799" s="2"/>
      <c r="E799" s="2"/>
      <c r="F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13.2">
      <c r="A800" s="14"/>
      <c r="B800" s="2"/>
      <c r="C800" s="2"/>
      <c r="D800" s="2"/>
      <c r="E800" s="2"/>
      <c r="F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13.2">
      <c r="A801" s="14"/>
      <c r="B801" s="2"/>
      <c r="C801" s="2"/>
      <c r="D801" s="2"/>
      <c r="E801" s="2"/>
      <c r="F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13.2">
      <c r="A802" s="14"/>
      <c r="B802" s="2"/>
      <c r="C802" s="2"/>
      <c r="D802" s="2"/>
      <c r="E802" s="2"/>
      <c r="F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13.2">
      <c r="A803" s="14"/>
      <c r="B803" s="2"/>
      <c r="C803" s="2"/>
      <c r="D803" s="2"/>
      <c r="E803" s="2"/>
      <c r="F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13.2">
      <c r="A804" s="14"/>
      <c r="B804" s="2"/>
      <c r="C804" s="2"/>
      <c r="D804" s="2"/>
      <c r="E804" s="2"/>
      <c r="F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13.2">
      <c r="A805" s="14"/>
      <c r="B805" s="2"/>
      <c r="C805" s="2"/>
      <c r="D805" s="2"/>
      <c r="E805" s="2"/>
      <c r="F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13.2">
      <c r="A806" s="14"/>
      <c r="B806" s="2"/>
      <c r="C806" s="2"/>
      <c r="D806" s="2"/>
      <c r="E806" s="2"/>
      <c r="F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13.2">
      <c r="A807" s="14"/>
      <c r="B807" s="2"/>
      <c r="C807" s="2"/>
      <c r="D807" s="2"/>
      <c r="E807" s="2"/>
      <c r="F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13.2">
      <c r="A808" s="14"/>
      <c r="B808" s="2"/>
      <c r="C808" s="2"/>
      <c r="D808" s="2"/>
      <c r="E808" s="2"/>
      <c r="F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13.2">
      <c r="A809" s="14"/>
      <c r="B809" s="2"/>
      <c r="C809" s="2"/>
      <c r="D809" s="2"/>
      <c r="E809" s="2"/>
      <c r="F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13.2">
      <c r="A810" s="14"/>
      <c r="B810" s="2"/>
      <c r="C810" s="2"/>
      <c r="D810" s="2"/>
      <c r="E810" s="2"/>
      <c r="F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13.2">
      <c r="A811" s="14"/>
      <c r="B811" s="2"/>
      <c r="C811" s="2"/>
      <c r="D811" s="2"/>
      <c r="E811" s="2"/>
      <c r="F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13.2">
      <c r="A812" s="14"/>
      <c r="B812" s="2"/>
      <c r="C812" s="2"/>
      <c r="D812" s="2"/>
      <c r="E812" s="2"/>
      <c r="F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13.2">
      <c r="A813" s="14"/>
      <c r="B813" s="2"/>
      <c r="C813" s="2"/>
      <c r="D813" s="2"/>
      <c r="E813" s="2"/>
      <c r="F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3.2">
      <c r="A814" s="14"/>
      <c r="B814" s="2"/>
      <c r="C814" s="2"/>
      <c r="D814" s="2"/>
      <c r="E814" s="2"/>
      <c r="F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13.2">
      <c r="A815" s="14"/>
      <c r="B815" s="2"/>
      <c r="C815" s="2"/>
      <c r="D815" s="2"/>
      <c r="E815" s="2"/>
      <c r="F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13.2">
      <c r="A816" s="14"/>
      <c r="B816" s="2"/>
      <c r="C816" s="2"/>
      <c r="D816" s="2"/>
      <c r="E816" s="2"/>
      <c r="F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13.2">
      <c r="A817" s="14"/>
      <c r="B817" s="2"/>
      <c r="C817" s="2"/>
      <c r="D817" s="2"/>
      <c r="E817" s="2"/>
      <c r="F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13.2">
      <c r="A818" s="14"/>
      <c r="B818" s="2"/>
      <c r="C818" s="2"/>
      <c r="D818" s="2"/>
      <c r="E818" s="2"/>
      <c r="F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13.2">
      <c r="A819" s="14"/>
      <c r="B819" s="2"/>
      <c r="C819" s="2"/>
      <c r="D819" s="2"/>
      <c r="E819" s="2"/>
      <c r="F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13.2">
      <c r="A820" s="14"/>
      <c r="B820" s="2"/>
      <c r="C820" s="2"/>
      <c r="D820" s="2"/>
      <c r="E820" s="2"/>
      <c r="F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13.2">
      <c r="A821" s="14"/>
      <c r="B821" s="2"/>
      <c r="C821" s="2"/>
      <c r="D821" s="2"/>
      <c r="E821" s="2"/>
      <c r="F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13.2">
      <c r="A822" s="14"/>
      <c r="B822" s="2"/>
      <c r="C822" s="2"/>
      <c r="D822" s="2"/>
      <c r="E822" s="2"/>
      <c r="F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13.2">
      <c r="A823" s="14"/>
      <c r="B823" s="2"/>
      <c r="C823" s="2"/>
      <c r="D823" s="2"/>
      <c r="E823" s="2"/>
      <c r="F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13.2">
      <c r="A824" s="14"/>
      <c r="B824" s="2"/>
      <c r="C824" s="2"/>
      <c r="D824" s="2"/>
      <c r="E824" s="2"/>
      <c r="F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13.2">
      <c r="A825" s="14"/>
      <c r="B825" s="2"/>
      <c r="C825" s="2"/>
      <c r="D825" s="2"/>
      <c r="E825" s="2"/>
      <c r="F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13.2">
      <c r="A826" s="14"/>
      <c r="B826" s="2"/>
      <c r="C826" s="2"/>
      <c r="D826" s="2"/>
      <c r="E826" s="2"/>
      <c r="F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13.2">
      <c r="A827" s="14"/>
      <c r="B827" s="2"/>
      <c r="C827" s="2"/>
      <c r="D827" s="2"/>
      <c r="E827" s="2"/>
      <c r="F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13.2">
      <c r="A828" s="14"/>
      <c r="B828" s="2"/>
      <c r="C828" s="2"/>
      <c r="D828" s="2"/>
      <c r="E828" s="2"/>
      <c r="F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13.2">
      <c r="A829" s="14"/>
      <c r="B829" s="2"/>
      <c r="C829" s="2"/>
      <c r="D829" s="2"/>
      <c r="E829" s="2"/>
      <c r="F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13.2">
      <c r="A830" s="14"/>
      <c r="B830" s="2"/>
      <c r="C830" s="2"/>
      <c r="D830" s="2"/>
      <c r="E830" s="2"/>
      <c r="F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13.2">
      <c r="A831" s="14"/>
      <c r="B831" s="2"/>
      <c r="C831" s="2"/>
      <c r="D831" s="2"/>
      <c r="E831" s="2"/>
      <c r="F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13.2">
      <c r="A832" s="14"/>
      <c r="B832" s="2"/>
      <c r="C832" s="2"/>
      <c r="D832" s="2"/>
      <c r="E832" s="2"/>
      <c r="F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13.2">
      <c r="A833" s="14"/>
      <c r="B833" s="2"/>
      <c r="C833" s="2"/>
      <c r="D833" s="2"/>
      <c r="E833" s="2"/>
      <c r="F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13.2">
      <c r="A834" s="14"/>
      <c r="B834" s="2"/>
      <c r="C834" s="2"/>
      <c r="D834" s="2"/>
      <c r="E834" s="2"/>
      <c r="F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13.2">
      <c r="A835" s="14"/>
      <c r="B835" s="2"/>
      <c r="C835" s="2"/>
      <c r="D835" s="2"/>
      <c r="E835" s="2"/>
      <c r="F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13.2">
      <c r="A836" s="14"/>
      <c r="B836" s="2"/>
      <c r="C836" s="2"/>
      <c r="D836" s="2"/>
      <c r="E836" s="2"/>
      <c r="F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13.2">
      <c r="A837" s="14"/>
      <c r="B837" s="2"/>
      <c r="C837" s="2"/>
      <c r="D837" s="2"/>
      <c r="E837" s="2"/>
      <c r="F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13.2">
      <c r="A838" s="14"/>
      <c r="B838" s="2"/>
      <c r="C838" s="2"/>
      <c r="D838" s="2"/>
      <c r="E838" s="2"/>
      <c r="F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13.2">
      <c r="A839" s="14"/>
      <c r="B839" s="2"/>
      <c r="C839" s="2"/>
      <c r="D839" s="2"/>
      <c r="E839" s="2"/>
      <c r="F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13.2">
      <c r="A840" s="14"/>
      <c r="B840" s="2"/>
      <c r="C840" s="2"/>
      <c r="D840" s="2"/>
      <c r="E840" s="2"/>
      <c r="F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13.2">
      <c r="A841" s="14"/>
      <c r="B841" s="2"/>
      <c r="C841" s="2"/>
      <c r="D841" s="2"/>
      <c r="E841" s="2"/>
      <c r="F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13.2">
      <c r="A842" s="14"/>
      <c r="B842" s="2"/>
      <c r="C842" s="2"/>
      <c r="D842" s="2"/>
      <c r="E842" s="2"/>
      <c r="F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13.2">
      <c r="A843" s="14"/>
      <c r="B843" s="2"/>
      <c r="C843" s="2"/>
      <c r="D843" s="2"/>
      <c r="E843" s="2"/>
      <c r="F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13.2">
      <c r="A844" s="14"/>
      <c r="B844" s="2"/>
      <c r="C844" s="2"/>
      <c r="D844" s="2"/>
      <c r="E844" s="2"/>
      <c r="F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13.2">
      <c r="A845" s="14"/>
      <c r="B845" s="2"/>
      <c r="C845" s="2"/>
      <c r="D845" s="2"/>
      <c r="E845" s="2"/>
      <c r="F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13.2">
      <c r="A846" s="14"/>
      <c r="B846" s="2"/>
      <c r="C846" s="2"/>
      <c r="D846" s="2"/>
      <c r="E846" s="2"/>
      <c r="F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13.2">
      <c r="A847" s="14"/>
      <c r="B847" s="2"/>
      <c r="C847" s="2"/>
      <c r="D847" s="2"/>
      <c r="E847" s="2"/>
      <c r="F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13.2">
      <c r="A848" s="14"/>
      <c r="B848" s="2"/>
      <c r="C848" s="2"/>
      <c r="D848" s="2"/>
      <c r="E848" s="2"/>
      <c r="F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13.2">
      <c r="A849" s="14"/>
      <c r="B849" s="2"/>
      <c r="C849" s="2"/>
      <c r="D849" s="2"/>
      <c r="E849" s="2"/>
      <c r="F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13.2">
      <c r="A850" s="14"/>
      <c r="B850" s="2"/>
      <c r="C850" s="2"/>
      <c r="D850" s="2"/>
      <c r="E850" s="2"/>
      <c r="F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13.2">
      <c r="A851" s="14"/>
      <c r="B851" s="2"/>
      <c r="C851" s="2"/>
      <c r="D851" s="2"/>
      <c r="E851" s="2"/>
      <c r="F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13.2">
      <c r="A852" s="14"/>
      <c r="B852" s="2"/>
      <c r="C852" s="2"/>
      <c r="D852" s="2"/>
      <c r="E852" s="2"/>
      <c r="F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13.2">
      <c r="A853" s="14"/>
      <c r="B853" s="2"/>
      <c r="C853" s="2"/>
      <c r="D853" s="2"/>
      <c r="E853" s="2"/>
      <c r="F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13.2">
      <c r="A854" s="14"/>
      <c r="B854" s="2"/>
      <c r="C854" s="2"/>
      <c r="D854" s="2"/>
      <c r="E854" s="2"/>
      <c r="F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13.2">
      <c r="A855" s="14"/>
      <c r="B855" s="2"/>
      <c r="C855" s="2"/>
      <c r="D855" s="2"/>
      <c r="E855" s="2"/>
      <c r="F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13.2">
      <c r="A856" s="14"/>
      <c r="B856" s="2"/>
      <c r="C856" s="2"/>
      <c r="D856" s="2"/>
      <c r="E856" s="2"/>
      <c r="F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13.2">
      <c r="A857" s="14"/>
      <c r="B857" s="2"/>
      <c r="C857" s="2"/>
      <c r="D857" s="2"/>
      <c r="E857" s="2"/>
      <c r="F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13.2">
      <c r="A858" s="14"/>
      <c r="B858" s="2"/>
      <c r="C858" s="2"/>
      <c r="D858" s="2"/>
      <c r="E858" s="2"/>
      <c r="F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13.2">
      <c r="A859" s="14"/>
      <c r="B859" s="2"/>
      <c r="C859" s="2"/>
      <c r="D859" s="2"/>
      <c r="E859" s="2"/>
      <c r="F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13.2">
      <c r="A860" s="14"/>
      <c r="B860" s="2"/>
      <c r="C860" s="2"/>
      <c r="D860" s="2"/>
      <c r="E860" s="2"/>
      <c r="F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13.2">
      <c r="A861" s="14"/>
      <c r="B861" s="2"/>
      <c r="C861" s="2"/>
      <c r="D861" s="2"/>
      <c r="E861" s="2"/>
      <c r="F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13.2">
      <c r="A862" s="14"/>
      <c r="B862" s="2"/>
      <c r="C862" s="2"/>
      <c r="D862" s="2"/>
      <c r="E862" s="2"/>
      <c r="F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13.2">
      <c r="A863" s="14"/>
      <c r="B863" s="2"/>
      <c r="C863" s="2"/>
      <c r="D863" s="2"/>
      <c r="E863" s="2"/>
      <c r="F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13.2">
      <c r="A864" s="14"/>
      <c r="B864" s="2"/>
      <c r="C864" s="2"/>
      <c r="D864" s="2"/>
      <c r="E864" s="2"/>
      <c r="F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13.2">
      <c r="A865" s="14"/>
      <c r="B865" s="2"/>
      <c r="C865" s="2"/>
      <c r="D865" s="2"/>
      <c r="E865" s="2"/>
      <c r="F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13.2">
      <c r="A866" s="14"/>
      <c r="B866" s="2"/>
      <c r="C866" s="2"/>
      <c r="D866" s="2"/>
      <c r="E866" s="2"/>
      <c r="F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13.2">
      <c r="A867" s="14"/>
      <c r="B867" s="2"/>
      <c r="C867" s="2"/>
      <c r="D867" s="2"/>
      <c r="E867" s="2"/>
      <c r="F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13.2">
      <c r="A868" s="14"/>
      <c r="B868" s="2"/>
      <c r="C868" s="2"/>
      <c r="D868" s="2"/>
      <c r="E868" s="2"/>
      <c r="F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13.2">
      <c r="A869" s="14"/>
      <c r="B869" s="2"/>
      <c r="C869" s="2"/>
      <c r="D869" s="2"/>
      <c r="E869" s="2"/>
      <c r="F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13.2">
      <c r="A870" s="14"/>
      <c r="B870" s="2"/>
      <c r="C870" s="2"/>
      <c r="D870" s="2"/>
      <c r="E870" s="2"/>
      <c r="F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13.2">
      <c r="A871" s="14"/>
      <c r="B871" s="2"/>
      <c r="C871" s="2"/>
      <c r="D871" s="2"/>
      <c r="E871" s="2"/>
      <c r="F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13.2">
      <c r="A872" s="14"/>
      <c r="B872" s="2"/>
      <c r="C872" s="2"/>
      <c r="D872" s="2"/>
      <c r="E872" s="2"/>
      <c r="F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13.2">
      <c r="A873" s="14"/>
      <c r="B873" s="2"/>
      <c r="C873" s="2"/>
      <c r="D873" s="2"/>
      <c r="E873" s="2"/>
      <c r="F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13.2">
      <c r="A874" s="14"/>
      <c r="B874" s="2"/>
      <c r="C874" s="2"/>
      <c r="D874" s="2"/>
      <c r="E874" s="2"/>
      <c r="F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13.2">
      <c r="A875" s="14"/>
      <c r="B875" s="2"/>
      <c r="C875" s="2"/>
      <c r="D875" s="2"/>
      <c r="E875" s="2"/>
      <c r="F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13.2">
      <c r="A876" s="14"/>
      <c r="B876" s="2"/>
      <c r="C876" s="2"/>
      <c r="D876" s="2"/>
      <c r="E876" s="2"/>
      <c r="F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13.2">
      <c r="A877" s="14"/>
      <c r="B877" s="2"/>
      <c r="C877" s="2"/>
      <c r="D877" s="2"/>
      <c r="E877" s="2"/>
      <c r="F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13.2">
      <c r="A878" s="14"/>
      <c r="B878" s="2"/>
      <c r="C878" s="2"/>
      <c r="D878" s="2"/>
      <c r="E878" s="2"/>
      <c r="F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13.2">
      <c r="A879" s="14"/>
      <c r="B879" s="2"/>
      <c r="C879" s="2"/>
      <c r="D879" s="2"/>
      <c r="E879" s="2"/>
      <c r="F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13.2">
      <c r="A880" s="14"/>
      <c r="B880" s="2"/>
      <c r="C880" s="2"/>
      <c r="D880" s="2"/>
      <c r="E880" s="2"/>
      <c r="F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13.2">
      <c r="A881" s="14"/>
      <c r="B881" s="2"/>
      <c r="C881" s="2"/>
      <c r="D881" s="2"/>
      <c r="E881" s="2"/>
      <c r="F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13.2">
      <c r="A882" s="14"/>
      <c r="B882" s="2"/>
      <c r="C882" s="2"/>
      <c r="D882" s="2"/>
      <c r="E882" s="2"/>
      <c r="F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13.2">
      <c r="A883" s="14"/>
      <c r="B883" s="2"/>
      <c r="C883" s="2"/>
      <c r="D883" s="2"/>
      <c r="E883" s="2"/>
      <c r="F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13.2">
      <c r="A884" s="14"/>
      <c r="B884" s="2"/>
      <c r="C884" s="2"/>
      <c r="D884" s="2"/>
      <c r="E884" s="2"/>
      <c r="F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13.2">
      <c r="A885" s="14"/>
      <c r="B885" s="2"/>
      <c r="C885" s="2"/>
      <c r="D885" s="2"/>
      <c r="E885" s="2"/>
      <c r="F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13.2">
      <c r="A886" s="14"/>
      <c r="B886" s="2"/>
      <c r="C886" s="2"/>
      <c r="D886" s="2"/>
      <c r="E886" s="2"/>
      <c r="F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13.2">
      <c r="A887" s="14"/>
      <c r="B887" s="2"/>
      <c r="C887" s="2"/>
      <c r="D887" s="2"/>
      <c r="E887" s="2"/>
      <c r="F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13.2">
      <c r="A888" s="14"/>
      <c r="B888" s="2"/>
      <c r="C888" s="2"/>
      <c r="D888" s="2"/>
      <c r="E888" s="2"/>
      <c r="F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13.2">
      <c r="A889" s="14"/>
      <c r="B889" s="2"/>
      <c r="C889" s="2"/>
      <c r="D889" s="2"/>
      <c r="E889" s="2"/>
      <c r="F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13.2">
      <c r="A890" s="14"/>
      <c r="B890" s="2"/>
      <c r="C890" s="2"/>
      <c r="D890" s="2"/>
      <c r="E890" s="2"/>
      <c r="F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13.2">
      <c r="A891" s="14"/>
      <c r="B891" s="2"/>
      <c r="C891" s="2"/>
      <c r="D891" s="2"/>
      <c r="E891" s="2"/>
      <c r="F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13.2">
      <c r="A892" s="14"/>
      <c r="B892" s="2"/>
      <c r="C892" s="2"/>
      <c r="D892" s="2"/>
      <c r="E892" s="2"/>
      <c r="F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13.2">
      <c r="A893" s="14"/>
      <c r="B893" s="2"/>
      <c r="C893" s="2"/>
      <c r="D893" s="2"/>
      <c r="E893" s="2"/>
      <c r="F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13.2">
      <c r="A894" s="14"/>
      <c r="B894" s="2"/>
      <c r="C894" s="2"/>
      <c r="D894" s="2"/>
      <c r="E894" s="2"/>
      <c r="F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13.2">
      <c r="A895" s="14"/>
      <c r="B895" s="2"/>
      <c r="C895" s="2"/>
      <c r="D895" s="2"/>
      <c r="E895" s="2"/>
      <c r="F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13.2">
      <c r="A896" s="14"/>
      <c r="B896" s="2"/>
      <c r="C896" s="2"/>
      <c r="D896" s="2"/>
      <c r="E896" s="2"/>
      <c r="F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13.2">
      <c r="A897" s="14"/>
      <c r="B897" s="2"/>
      <c r="C897" s="2"/>
      <c r="D897" s="2"/>
      <c r="E897" s="2"/>
      <c r="F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13.2">
      <c r="A898" s="14"/>
      <c r="B898" s="2"/>
      <c r="C898" s="2"/>
      <c r="D898" s="2"/>
      <c r="E898" s="2"/>
      <c r="F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13.2">
      <c r="A899" s="14"/>
      <c r="B899" s="2"/>
      <c r="C899" s="2"/>
      <c r="D899" s="2"/>
      <c r="E899" s="2"/>
      <c r="F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13.2">
      <c r="A900" s="14"/>
      <c r="B900" s="2"/>
      <c r="C900" s="2"/>
      <c r="D900" s="2"/>
      <c r="E900" s="2"/>
      <c r="F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13.2">
      <c r="A901" s="14"/>
      <c r="B901" s="2"/>
      <c r="C901" s="2"/>
      <c r="D901" s="2"/>
      <c r="E901" s="2"/>
      <c r="F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13.2">
      <c r="A902" s="14"/>
      <c r="B902" s="2"/>
      <c r="C902" s="2"/>
      <c r="D902" s="2"/>
      <c r="E902" s="2"/>
      <c r="F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13.2">
      <c r="A903" s="14"/>
      <c r="B903" s="2"/>
      <c r="C903" s="2"/>
      <c r="D903" s="2"/>
      <c r="E903" s="2"/>
      <c r="F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13.2">
      <c r="A904" s="14"/>
      <c r="B904" s="2"/>
      <c r="C904" s="2"/>
      <c r="D904" s="2"/>
      <c r="E904" s="2"/>
      <c r="F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13.2">
      <c r="A905" s="14"/>
      <c r="B905" s="2"/>
      <c r="C905" s="2"/>
      <c r="D905" s="2"/>
      <c r="E905" s="2"/>
      <c r="F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13.2">
      <c r="A906" s="14"/>
      <c r="B906" s="2"/>
      <c r="C906" s="2"/>
      <c r="D906" s="2"/>
      <c r="E906" s="2"/>
      <c r="F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13.2">
      <c r="A907" s="14"/>
      <c r="B907" s="2"/>
      <c r="C907" s="2"/>
      <c r="D907" s="2"/>
      <c r="E907" s="2"/>
      <c r="F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13.2">
      <c r="A908" s="14"/>
      <c r="B908" s="2"/>
      <c r="C908" s="2"/>
      <c r="D908" s="2"/>
      <c r="E908" s="2"/>
      <c r="F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13.2">
      <c r="A909" s="14"/>
      <c r="B909" s="2"/>
      <c r="C909" s="2"/>
      <c r="D909" s="2"/>
      <c r="E909" s="2"/>
      <c r="F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13.2">
      <c r="A910" s="14"/>
      <c r="B910" s="2"/>
      <c r="C910" s="2"/>
      <c r="D910" s="2"/>
      <c r="E910" s="2"/>
      <c r="F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13.2">
      <c r="A911" s="14"/>
      <c r="B911" s="2"/>
      <c r="C911" s="2"/>
      <c r="D911" s="2"/>
      <c r="E911" s="2"/>
      <c r="F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13.2">
      <c r="A912" s="14"/>
      <c r="B912" s="2"/>
      <c r="C912" s="2"/>
      <c r="D912" s="2"/>
      <c r="E912" s="2"/>
      <c r="F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13.2">
      <c r="A913" s="14"/>
      <c r="B913" s="2"/>
      <c r="C913" s="2"/>
      <c r="D913" s="2"/>
      <c r="E913" s="2"/>
      <c r="F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13.2">
      <c r="A914" s="14"/>
      <c r="B914" s="2"/>
      <c r="C914" s="2"/>
      <c r="D914" s="2"/>
      <c r="E914" s="2"/>
      <c r="F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13.2">
      <c r="A915" s="14"/>
      <c r="B915" s="2"/>
      <c r="C915" s="2"/>
      <c r="D915" s="2"/>
      <c r="E915" s="2"/>
      <c r="F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13.2">
      <c r="A916" s="14"/>
      <c r="B916" s="2"/>
      <c r="C916" s="2"/>
      <c r="D916" s="2"/>
      <c r="E916" s="2"/>
      <c r="F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13.2">
      <c r="A917" s="14"/>
      <c r="B917" s="2"/>
      <c r="C917" s="2"/>
      <c r="D917" s="2"/>
      <c r="E917" s="2"/>
      <c r="F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13.2">
      <c r="A918" s="14"/>
      <c r="B918" s="2"/>
      <c r="C918" s="2"/>
      <c r="D918" s="2"/>
      <c r="E918" s="2"/>
      <c r="F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13.2">
      <c r="A919" s="14"/>
      <c r="B919" s="2"/>
      <c r="C919" s="2"/>
      <c r="D919" s="2"/>
      <c r="E919" s="2"/>
      <c r="F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13.2">
      <c r="A920" s="14"/>
      <c r="B920" s="2"/>
      <c r="C920" s="2"/>
      <c r="D920" s="2"/>
      <c r="E920" s="2"/>
      <c r="F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13.2">
      <c r="A921" s="14"/>
      <c r="B921" s="2"/>
      <c r="C921" s="2"/>
      <c r="D921" s="2"/>
      <c r="E921" s="2"/>
      <c r="F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13.2">
      <c r="A922" s="14"/>
      <c r="B922" s="2"/>
      <c r="C922" s="2"/>
      <c r="D922" s="2"/>
      <c r="E922" s="2"/>
      <c r="F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13.2">
      <c r="A923" s="14"/>
      <c r="B923" s="2"/>
      <c r="C923" s="2"/>
      <c r="D923" s="2"/>
      <c r="E923" s="2"/>
      <c r="F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13.2">
      <c r="A924" s="14"/>
      <c r="B924" s="2"/>
      <c r="C924" s="2"/>
      <c r="D924" s="2"/>
      <c r="E924" s="2"/>
      <c r="F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13.2">
      <c r="A925" s="14"/>
      <c r="B925" s="2"/>
      <c r="C925" s="2"/>
      <c r="D925" s="2"/>
      <c r="E925" s="2"/>
      <c r="F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13.2">
      <c r="A926" s="14"/>
      <c r="B926" s="2"/>
      <c r="C926" s="2"/>
      <c r="D926" s="2"/>
      <c r="E926" s="2"/>
      <c r="F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13.2">
      <c r="A927" s="14"/>
      <c r="B927" s="2"/>
      <c r="C927" s="2"/>
      <c r="D927" s="2"/>
      <c r="E927" s="2"/>
      <c r="F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13.2">
      <c r="A928" s="14"/>
      <c r="B928" s="2"/>
      <c r="C928" s="2"/>
      <c r="D928" s="2"/>
      <c r="E928" s="2"/>
      <c r="F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13.2">
      <c r="A929" s="14"/>
      <c r="B929" s="2"/>
      <c r="C929" s="2"/>
      <c r="D929" s="2"/>
      <c r="E929" s="2"/>
      <c r="F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13.2">
      <c r="A930" s="14"/>
      <c r="B930" s="2"/>
      <c r="C930" s="2"/>
      <c r="D930" s="2"/>
      <c r="E930" s="2"/>
      <c r="F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13.2">
      <c r="A931" s="14"/>
      <c r="B931" s="2"/>
      <c r="C931" s="2"/>
      <c r="D931" s="2"/>
      <c r="E931" s="2"/>
      <c r="F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13.2">
      <c r="A932" s="14"/>
      <c r="B932" s="2"/>
      <c r="C932" s="2"/>
      <c r="D932" s="2"/>
      <c r="E932" s="2"/>
      <c r="F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13.2">
      <c r="A933" s="14"/>
      <c r="B933" s="2"/>
      <c r="C933" s="2"/>
      <c r="D933" s="2"/>
      <c r="E933" s="2"/>
      <c r="F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13.2">
      <c r="A934" s="14"/>
      <c r="B934" s="2"/>
      <c r="C934" s="2"/>
      <c r="D934" s="2"/>
      <c r="E934" s="2"/>
      <c r="F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13.2">
      <c r="A935" s="14"/>
      <c r="B935" s="2"/>
      <c r="C935" s="2"/>
      <c r="D935" s="2"/>
      <c r="E935" s="2"/>
      <c r="F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13.2">
      <c r="A936" s="14"/>
      <c r="B936" s="2"/>
      <c r="C936" s="2"/>
      <c r="D936" s="2"/>
      <c r="E936" s="2"/>
      <c r="F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13.2">
      <c r="A937" s="14"/>
      <c r="B937" s="2"/>
      <c r="C937" s="2"/>
      <c r="D937" s="2"/>
      <c r="E937" s="2"/>
      <c r="F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13.2">
      <c r="A938" s="14"/>
      <c r="B938" s="2"/>
      <c r="C938" s="2"/>
      <c r="D938" s="2"/>
      <c r="E938" s="2"/>
      <c r="F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13.2">
      <c r="A939" s="14"/>
      <c r="B939" s="2"/>
      <c r="C939" s="2"/>
      <c r="D939" s="2"/>
      <c r="E939" s="2"/>
      <c r="F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13.2">
      <c r="A940" s="14"/>
      <c r="B940" s="2"/>
      <c r="C940" s="2"/>
      <c r="D940" s="2"/>
      <c r="E940" s="2"/>
      <c r="F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13.2">
      <c r="A941" s="14"/>
      <c r="B941" s="2"/>
      <c r="C941" s="2"/>
      <c r="D941" s="2"/>
      <c r="E941" s="2"/>
      <c r="F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13.2">
      <c r="A942" s="14"/>
      <c r="B942" s="2"/>
      <c r="C942" s="2"/>
      <c r="D942" s="2"/>
      <c r="E942" s="2"/>
      <c r="F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13.2">
      <c r="A943" s="14"/>
      <c r="B943" s="2"/>
      <c r="C943" s="2"/>
      <c r="D943" s="2"/>
      <c r="E943" s="2"/>
      <c r="F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13.2">
      <c r="A944" s="14"/>
      <c r="B944" s="2"/>
      <c r="C944" s="2"/>
      <c r="D944" s="2"/>
      <c r="E944" s="2"/>
      <c r="F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13.2">
      <c r="A945" s="14"/>
      <c r="B945" s="2"/>
      <c r="C945" s="2"/>
      <c r="D945" s="2"/>
      <c r="E945" s="2"/>
      <c r="F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13.2">
      <c r="A946" s="14"/>
      <c r="B946" s="2"/>
      <c r="C946" s="2"/>
      <c r="D946" s="2"/>
      <c r="E946" s="2"/>
      <c r="F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13.2">
      <c r="A947" s="14"/>
      <c r="B947" s="2"/>
      <c r="C947" s="2"/>
      <c r="D947" s="2"/>
      <c r="E947" s="2"/>
      <c r="F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13.2">
      <c r="A948" s="14"/>
      <c r="B948" s="2"/>
      <c r="C948" s="2"/>
      <c r="D948" s="2"/>
      <c r="E948" s="2"/>
      <c r="F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13.2">
      <c r="A949" s="14"/>
      <c r="B949" s="2"/>
      <c r="C949" s="2"/>
      <c r="D949" s="2"/>
      <c r="E949" s="2"/>
      <c r="F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13.2">
      <c r="A950" s="14"/>
      <c r="B950" s="2"/>
      <c r="C950" s="2"/>
      <c r="D950" s="2"/>
      <c r="E950" s="2"/>
      <c r="F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13.2">
      <c r="A951" s="14"/>
      <c r="B951" s="2"/>
      <c r="C951" s="2"/>
      <c r="D951" s="2"/>
      <c r="E951" s="2"/>
      <c r="F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13.2">
      <c r="A952" s="14"/>
      <c r="B952" s="2"/>
      <c r="C952" s="2"/>
      <c r="D952" s="2"/>
      <c r="E952" s="2"/>
      <c r="F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13.2">
      <c r="A953" s="14"/>
      <c r="B953" s="2"/>
      <c r="C953" s="2"/>
      <c r="D953" s="2"/>
      <c r="E953" s="2"/>
      <c r="F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13.2">
      <c r="A954" s="14"/>
      <c r="B954" s="2"/>
      <c r="C954" s="2"/>
      <c r="D954" s="2"/>
      <c r="E954" s="2"/>
      <c r="F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13.2">
      <c r="A955" s="14"/>
      <c r="B955" s="2"/>
      <c r="C955" s="2"/>
      <c r="D955" s="2"/>
      <c r="E955" s="2"/>
      <c r="F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13.2">
      <c r="A956" s="14"/>
      <c r="B956" s="2"/>
      <c r="C956" s="2"/>
      <c r="D956" s="2"/>
      <c r="E956" s="2"/>
      <c r="F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13.2">
      <c r="A957" s="14"/>
      <c r="B957" s="2"/>
      <c r="C957" s="2"/>
      <c r="D957" s="2"/>
      <c r="E957" s="2"/>
      <c r="F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13.2">
      <c r="A958" s="14"/>
      <c r="B958" s="2"/>
      <c r="C958" s="2"/>
      <c r="D958" s="2"/>
      <c r="E958" s="2"/>
      <c r="F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13.2">
      <c r="A959" s="14"/>
      <c r="B959" s="2"/>
      <c r="C959" s="2"/>
      <c r="D959" s="2"/>
      <c r="E959" s="2"/>
      <c r="F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13.2">
      <c r="A960" s="14"/>
      <c r="B960" s="2"/>
      <c r="C960" s="2"/>
      <c r="D960" s="2"/>
      <c r="E960" s="2"/>
      <c r="F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13.2">
      <c r="A961" s="14"/>
      <c r="B961" s="2"/>
      <c r="C961" s="2"/>
      <c r="D961" s="2"/>
      <c r="E961" s="2"/>
      <c r="F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13.2">
      <c r="A962" s="14"/>
      <c r="B962" s="2"/>
      <c r="C962" s="2"/>
      <c r="D962" s="2"/>
      <c r="E962" s="2"/>
      <c r="F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13.2">
      <c r="A963" s="14"/>
      <c r="B963" s="2"/>
      <c r="C963" s="2"/>
      <c r="D963" s="2"/>
      <c r="E963" s="2"/>
      <c r="F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13.2">
      <c r="A964" s="14"/>
      <c r="B964" s="2"/>
      <c r="C964" s="2"/>
      <c r="D964" s="2"/>
      <c r="E964" s="2"/>
      <c r="F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13.2">
      <c r="A965" s="14"/>
      <c r="B965" s="2"/>
      <c r="C965" s="2"/>
      <c r="D965" s="2"/>
      <c r="E965" s="2"/>
      <c r="F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13.2">
      <c r="A966" s="14"/>
      <c r="B966" s="2"/>
      <c r="C966" s="2"/>
      <c r="D966" s="2"/>
      <c r="E966" s="2"/>
      <c r="F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13.2">
      <c r="A967" s="14"/>
      <c r="B967" s="2"/>
      <c r="C967" s="2"/>
      <c r="D967" s="2"/>
      <c r="E967" s="2"/>
      <c r="F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13.2">
      <c r="A968" s="14"/>
      <c r="B968" s="2"/>
      <c r="C968" s="2"/>
      <c r="D968" s="2"/>
      <c r="E968" s="2"/>
      <c r="F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13.2">
      <c r="A969" s="14"/>
      <c r="B969" s="2"/>
      <c r="C969" s="2"/>
      <c r="D969" s="2"/>
      <c r="E969" s="2"/>
      <c r="F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13.2">
      <c r="A970" s="14"/>
      <c r="B970" s="2"/>
      <c r="C970" s="2"/>
      <c r="D970" s="2"/>
      <c r="E970" s="2"/>
      <c r="F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13.2">
      <c r="A971" s="14"/>
      <c r="B971" s="2"/>
      <c r="C971" s="2"/>
      <c r="D971" s="2"/>
      <c r="E971" s="2"/>
      <c r="F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13.2">
      <c r="A972" s="14"/>
      <c r="B972" s="2"/>
      <c r="C972" s="2"/>
      <c r="D972" s="2"/>
      <c r="E972" s="2"/>
      <c r="F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13.2">
      <c r="A973" s="14"/>
      <c r="B973" s="2"/>
      <c r="C973" s="2"/>
      <c r="D973" s="2"/>
      <c r="E973" s="2"/>
      <c r="F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13.2">
      <c r="A974" s="14"/>
      <c r="B974" s="2"/>
      <c r="C974" s="2"/>
      <c r="D974" s="2"/>
      <c r="E974" s="2"/>
      <c r="F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13.2">
      <c r="A975" s="14"/>
      <c r="B975" s="2"/>
      <c r="C975" s="2"/>
      <c r="D975" s="2"/>
      <c r="E975" s="2"/>
      <c r="F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13.2">
      <c r="A976" s="14"/>
      <c r="B976" s="2"/>
      <c r="C976" s="2"/>
      <c r="D976" s="2"/>
      <c r="E976" s="2"/>
      <c r="F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13.2">
      <c r="A977" s="14"/>
      <c r="B977" s="2"/>
      <c r="C977" s="2"/>
      <c r="D977" s="2"/>
      <c r="E977" s="2"/>
      <c r="F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13.2">
      <c r="A978" s="14"/>
      <c r="B978" s="2"/>
      <c r="C978" s="2"/>
      <c r="D978" s="2"/>
      <c r="E978" s="2"/>
      <c r="F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 ht="13.2">
      <c r="A979" s="14"/>
      <c r="B979" s="2"/>
      <c r="C979" s="2"/>
      <c r="D979" s="2"/>
      <c r="E979" s="2"/>
      <c r="F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13.2">
      <c r="A980" s="14"/>
      <c r="B980" s="2"/>
      <c r="C980" s="2"/>
      <c r="D980" s="2"/>
      <c r="E980" s="2"/>
      <c r="F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 ht="13.2">
      <c r="A981" s="14"/>
      <c r="B981" s="2"/>
      <c r="C981" s="2"/>
      <c r="D981" s="2"/>
      <c r="E981" s="2"/>
      <c r="F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13.2">
      <c r="A982" s="14"/>
      <c r="B982" s="2"/>
      <c r="C982" s="2"/>
      <c r="D982" s="2"/>
      <c r="E982" s="2"/>
      <c r="F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 ht="13.2">
      <c r="A983" s="14"/>
      <c r="B983" s="2"/>
      <c r="C983" s="2"/>
      <c r="D983" s="2"/>
      <c r="E983" s="2"/>
      <c r="F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13.2">
      <c r="A984" s="14"/>
      <c r="B984" s="2"/>
      <c r="C984" s="2"/>
      <c r="D984" s="2"/>
      <c r="E984" s="2"/>
      <c r="F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 ht="13.2">
      <c r="A985" s="14"/>
      <c r="B985" s="2"/>
      <c r="C985" s="2"/>
      <c r="D985" s="2"/>
      <c r="E985" s="2"/>
      <c r="F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13.2">
      <c r="A986" s="14"/>
      <c r="B986" s="2"/>
      <c r="C986" s="2"/>
      <c r="D986" s="2"/>
      <c r="E986" s="2"/>
      <c r="F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 ht="13.2">
      <c r="A987" s="14"/>
      <c r="B987" s="2"/>
      <c r="C987" s="2"/>
      <c r="D987" s="2"/>
      <c r="E987" s="2"/>
      <c r="F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13.2">
      <c r="A988" s="14"/>
      <c r="B988" s="2"/>
      <c r="C988" s="2"/>
      <c r="D988" s="2"/>
      <c r="E988" s="2"/>
      <c r="F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 ht="13.2">
      <c r="A989" s="14"/>
      <c r="B989" s="2"/>
      <c r="C989" s="2"/>
      <c r="D989" s="2"/>
      <c r="E989" s="2"/>
      <c r="F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13.2">
      <c r="A990" s="14"/>
      <c r="B990" s="2"/>
      <c r="C990" s="2"/>
      <c r="D990" s="2"/>
      <c r="E990" s="2"/>
      <c r="F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 ht="13.2">
      <c r="A991" s="14"/>
      <c r="B991" s="2"/>
      <c r="C991" s="2"/>
      <c r="D991" s="2"/>
      <c r="E991" s="2"/>
      <c r="F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13.2">
      <c r="A992" s="14"/>
      <c r="B992" s="2"/>
      <c r="C992" s="2"/>
      <c r="D992" s="2"/>
      <c r="E992" s="2"/>
      <c r="F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13.2">
      <c r="A993" s="14"/>
      <c r="B993" s="2"/>
      <c r="C993" s="2"/>
      <c r="D993" s="2"/>
      <c r="E993" s="2"/>
      <c r="F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13.2">
      <c r="A994" s="14"/>
      <c r="B994" s="2"/>
      <c r="C994" s="2"/>
      <c r="D994" s="2"/>
      <c r="E994" s="2"/>
      <c r="F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1:16" ht="13.2">
      <c r="A995" s="14"/>
      <c r="B995" s="2"/>
      <c r="C995" s="2"/>
      <c r="D995" s="2"/>
      <c r="E995" s="2"/>
      <c r="F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1:16" ht="13.2">
      <c r="A996" s="14"/>
      <c r="B996" s="2"/>
      <c r="C996" s="2"/>
      <c r="D996" s="2"/>
      <c r="E996" s="2"/>
      <c r="F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1:16" ht="13.2">
      <c r="A997" s="14"/>
      <c r="B997" s="2"/>
      <c r="C997" s="2"/>
      <c r="D997" s="2"/>
      <c r="E997" s="2"/>
      <c r="F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1:16" ht="13.2">
      <c r="A998" s="14"/>
      <c r="B998" s="2"/>
      <c r="C998" s="2"/>
      <c r="D998" s="2"/>
      <c r="E998" s="2"/>
      <c r="F998" s="2"/>
      <c r="H998" s="2"/>
      <c r="I998" s="2"/>
      <c r="J998" s="2"/>
      <c r="K998" s="2"/>
      <c r="L998" s="2"/>
      <c r="M998" s="2"/>
      <c r="N998" s="2"/>
      <c r="O998" s="2"/>
      <c r="P998" s="2"/>
    </row>
    <row r="999" spans="1:16" ht="13.2">
      <c r="A999" s="14"/>
      <c r="B999" s="2"/>
      <c r="C999" s="2"/>
      <c r="D999" s="2"/>
      <c r="E999" s="2"/>
      <c r="F999" s="2"/>
      <c r="H999" s="2"/>
      <c r="I999" s="2"/>
      <c r="J999" s="2"/>
      <c r="K999" s="2"/>
      <c r="L999" s="2"/>
      <c r="M999" s="2"/>
      <c r="N999" s="2"/>
      <c r="O999" s="2"/>
      <c r="P999" s="2"/>
    </row>
    <row r="1000" spans="1:16" ht="13.2">
      <c r="A1000" s="14"/>
      <c r="B1000" s="2"/>
      <c r="C1000" s="2"/>
      <c r="D1000" s="2"/>
      <c r="E1000" s="2"/>
      <c r="F1000" s="2"/>
      <c r="H1000" s="2"/>
      <c r="I1000" s="2"/>
      <c r="J1000" s="2"/>
      <c r="K1000" s="2"/>
      <c r="L1000" s="2"/>
      <c r="M1000" s="2"/>
      <c r="N1000" s="2"/>
      <c r="O1000" s="2"/>
      <c r="P1000" s="2"/>
    </row>
    <row r="1001" spans="1:16" ht="13.2">
      <c r="A1001" s="14"/>
      <c r="B1001" s="2"/>
      <c r="C1001" s="2"/>
      <c r="D1001" s="2"/>
      <c r="E1001" s="2"/>
      <c r="F1001" s="2"/>
      <c r="H1001" s="2"/>
      <c r="I1001" s="2"/>
      <c r="J1001" s="2"/>
      <c r="K1001" s="2"/>
      <c r="L1001" s="2"/>
      <c r="M1001" s="2"/>
      <c r="N1001" s="2"/>
      <c r="O1001" s="2"/>
      <c r="P1001" s="2"/>
    </row>
    <row r="1002" spans="1:16" ht="13.2">
      <c r="A1002" s="14"/>
      <c r="B1002" s="2"/>
      <c r="C1002" s="2"/>
      <c r="D1002" s="2"/>
      <c r="E1002" s="2"/>
      <c r="F1002" s="2"/>
      <c r="H1002" s="2"/>
      <c r="I1002" s="2"/>
      <c r="J1002" s="2"/>
      <c r="K1002" s="2"/>
      <c r="L1002" s="2"/>
      <c r="M1002" s="2"/>
      <c r="N1002" s="2"/>
      <c r="O1002" s="2"/>
      <c r="P1002" s="2"/>
    </row>
    <row r="1003" spans="1:16" ht="13.2">
      <c r="A1003" s="14"/>
      <c r="B1003" s="2"/>
      <c r="C1003" s="2"/>
      <c r="D1003" s="2"/>
      <c r="E1003" s="2"/>
      <c r="F1003" s="2"/>
      <c r="H1003" s="2"/>
      <c r="I1003" s="2"/>
      <c r="J1003" s="2"/>
      <c r="K1003" s="2"/>
      <c r="L1003" s="2"/>
      <c r="M1003" s="2"/>
      <c r="N1003" s="2"/>
      <c r="O1003" s="2"/>
      <c r="P1003" s="2"/>
    </row>
    <row r="1004" spans="1:16" ht="13.2">
      <c r="A1004" s="14"/>
      <c r="B1004" s="2"/>
      <c r="C1004" s="2"/>
      <c r="D1004" s="2"/>
      <c r="E1004" s="2"/>
      <c r="F1004" s="2"/>
      <c r="H1004" s="2"/>
      <c r="I1004" s="2"/>
      <c r="J1004" s="2"/>
      <c r="K1004" s="2"/>
      <c r="L1004" s="2"/>
      <c r="M1004" s="2"/>
      <c r="N1004" s="2"/>
      <c r="O1004" s="2"/>
      <c r="P1004" s="2"/>
    </row>
    <row r="1005" spans="1:16" ht="13.2">
      <c r="A1005" s="14"/>
      <c r="B1005" s="2"/>
      <c r="C1005" s="2"/>
      <c r="D1005" s="2"/>
      <c r="E1005" s="2"/>
      <c r="F1005" s="2"/>
      <c r="H1005" s="2"/>
      <c r="I1005" s="2"/>
      <c r="J1005" s="2"/>
      <c r="K1005" s="2"/>
      <c r="L1005" s="2"/>
      <c r="M1005" s="2"/>
      <c r="N1005" s="2"/>
      <c r="O1005" s="2"/>
      <c r="P1005" s="2"/>
    </row>
    <row r="1006" spans="1:16" ht="13.2">
      <c r="A1006" s="14"/>
      <c r="B1006" s="2"/>
      <c r="C1006" s="2"/>
      <c r="D1006" s="2"/>
      <c r="E1006" s="2"/>
      <c r="F1006" s="2"/>
      <c r="H1006" s="2"/>
      <c r="I1006" s="2"/>
      <c r="J1006" s="2"/>
      <c r="K1006" s="2"/>
      <c r="L1006" s="2"/>
      <c r="M1006" s="2"/>
      <c r="N1006" s="2"/>
      <c r="O1006" s="2"/>
      <c r="P1006" s="2"/>
    </row>
    <row r="1007" spans="1:16" ht="13.2">
      <c r="A1007" s="14"/>
      <c r="B1007" s="2"/>
      <c r="C1007" s="2"/>
      <c r="D1007" s="2"/>
      <c r="E1007" s="2"/>
      <c r="F1007" s="2"/>
      <c r="H1007" s="2"/>
      <c r="I1007" s="2"/>
      <c r="J1007" s="2"/>
      <c r="K1007" s="2"/>
      <c r="L1007" s="2"/>
      <c r="M1007" s="2"/>
      <c r="N1007" s="2"/>
      <c r="O1007" s="2"/>
      <c r="P1007" s="2"/>
    </row>
    <row r="1008" spans="1:16" ht="13.2">
      <c r="A1008" s="14"/>
      <c r="B1008" s="2"/>
      <c r="C1008" s="2"/>
      <c r="D1008" s="2"/>
      <c r="E1008" s="2"/>
      <c r="F1008" s="2"/>
      <c r="H1008" s="2"/>
      <c r="I1008" s="2"/>
      <c r="J1008" s="2"/>
      <c r="K1008" s="2"/>
      <c r="L1008" s="2"/>
      <c r="M1008" s="2"/>
      <c r="N1008" s="2"/>
      <c r="O1008" s="2"/>
      <c r="P1008" s="2"/>
    </row>
    <row r="1009" spans="1:16" ht="13.2">
      <c r="A1009" s="14"/>
      <c r="B1009" s="2"/>
      <c r="C1009" s="2"/>
      <c r="D1009" s="2"/>
      <c r="E1009" s="2"/>
      <c r="F1009" s="2"/>
      <c r="H1009" s="2"/>
      <c r="I1009" s="2"/>
      <c r="J1009" s="2"/>
      <c r="K1009" s="2"/>
      <c r="L1009" s="2"/>
      <c r="M1009" s="2"/>
      <c r="N1009" s="2"/>
      <c r="O1009" s="2"/>
      <c r="P1009" s="2"/>
    </row>
    <row r="1010" spans="1:16" ht="13.2">
      <c r="A1010" s="14"/>
      <c r="B1010" s="2"/>
      <c r="C1010" s="2"/>
      <c r="D1010" s="2"/>
      <c r="E1010" s="2"/>
      <c r="F1010" s="2"/>
      <c r="H1010" s="2"/>
      <c r="I1010" s="2"/>
      <c r="J1010" s="2"/>
      <c r="K1010" s="2"/>
      <c r="L1010" s="2"/>
      <c r="M1010" s="2"/>
      <c r="N1010" s="2"/>
      <c r="O1010" s="2"/>
      <c r="P1010" s="2"/>
    </row>
    <row r="1011" spans="1:16" ht="13.2">
      <c r="A1011" s="14"/>
      <c r="B1011" s="2"/>
      <c r="C1011" s="2"/>
      <c r="D1011" s="2"/>
      <c r="E1011" s="2"/>
      <c r="F1011" s="2"/>
      <c r="H1011" s="2"/>
      <c r="I1011" s="2"/>
      <c r="J1011" s="2"/>
      <c r="K1011" s="2"/>
      <c r="L1011" s="2"/>
      <c r="M1011" s="2"/>
      <c r="N1011" s="2"/>
      <c r="O1011" s="2"/>
      <c r="P1011" s="2"/>
    </row>
    <row r="1012" spans="1:16" ht="13.2">
      <c r="A1012" s="14"/>
      <c r="B1012" s="2"/>
      <c r="C1012" s="2"/>
      <c r="D1012" s="2"/>
      <c r="E1012" s="2"/>
      <c r="F1012" s="2"/>
      <c r="H1012" s="2"/>
      <c r="I1012" s="2"/>
      <c r="J1012" s="2"/>
      <c r="K1012" s="2"/>
      <c r="L1012" s="2"/>
      <c r="M1012" s="2"/>
      <c r="N1012" s="2"/>
      <c r="O1012" s="2"/>
      <c r="P1012" s="2"/>
    </row>
    <row r="1013" spans="1:16" ht="13.2">
      <c r="A1013" s="14"/>
      <c r="B1013" s="2"/>
      <c r="C1013" s="2"/>
      <c r="D1013" s="2"/>
      <c r="E1013" s="2"/>
      <c r="F1013" s="2"/>
      <c r="H1013" s="2"/>
      <c r="I1013" s="2"/>
      <c r="J1013" s="2"/>
      <c r="K1013" s="2"/>
      <c r="L1013" s="2"/>
      <c r="M1013" s="2"/>
      <c r="N1013" s="2"/>
      <c r="O1013" s="2"/>
      <c r="P1013" s="2"/>
    </row>
    <row r="1014" spans="1:16" ht="13.2">
      <c r="A1014" s="14"/>
      <c r="B1014" s="2"/>
      <c r="C1014" s="2"/>
      <c r="D1014" s="2"/>
      <c r="E1014" s="2"/>
      <c r="F1014" s="2"/>
      <c r="H1014" s="2"/>
      <c r="I1014" s="2"/>
      <c r="J1014" s="2"/>
      <c r="K1014" s="2"/>
      <c r="L1014" s="2"/>
      <c r="M1014" s="2"/>
      <c r="N1014" s="2"/>
      <c r="O1014" s="2"/>
      <c r="P1014" s="2"/>
    </row>
    <row r="1015" spans="1:16" ht="13.2">
      <c r="A1015" s="14"/>
      <c r="B1015" s="2"/>
      <c r="C1015" s="2"/>
      <c r="D1015" s="2"/>
      <c r="E1015" s="2"/>
      <c r="F1015" s="2"/>
      <c r="H1015" s="2"/>
      <c r="I1015" s="2"/>
      <c r="J1015" s="2"/>
      <c r="K1015" s="2"/>
      <c r="L1015" s="2"/>
      <c r="M1015" s="2"/>
      <c r="N1015" s="2"/>
      <c r="O1015" s="2"/>
      <c r="P1015" s="2"/>
    </row>
    <row r="1016" spans="1:16" ht="13.2">
      <c r="A1016" s="14"/>
      <c r="B1016" s="2"/>
      <c r="C1016" s="2"/>
      <c r="D1016" s="2"/>
      <c r="E1016" s="2"/>
      <c r="F1016" s="2"/>
      <c r="H1016" s="2"/>
      <c r="I1016" s="2"/>
      <c r="J1016" s="2"/>
      <c r="K1016" s="2"/>
      <c r="L1016" s="2"/>
      <c r="M1016" s="2"/>
      <c r="N1016" s="2"/>
      <c r="O1016" s="2"/>
      <c r="P1016" s="2"/>
    </row>
    <row r="1017" spans="1:16" ht="13.2">
      <c r="A1017" s="14"/>
      <c r="B1017" s="2"/>
      <c r="C1017" s="2"/>
      <c r="D1017" s="2"/>
      <c r="E1017" s="2"/>
      <c r="F1017" s="2"/>
      <c r="H1017" s="2"/>
      <c r="I1017" s="2"/>
      <c r="J1017" s="2"/>
      <c r="K1017" s="2"/>
      <c r="L1017" s="2"/>
      <c r="M1017" s="2"/>
      <c r="N1017" s="2"/>
      <c r="O1017" s="2"/>
      <c r="P1017" s="2"/>
    </row>
    <row r="1018" spans="1:16" ht="13.2">
      <c r="A1018" s="14"/>
      <c r="B1018" s="2"/>
      <c r="C1018" s="2"/>
      <c r="D1018" s="2"/>
      <c r="E1018" s="2"/>
      <c r="F1018" s="2"/>
      <c r="H1018" s="2"/>
      <c r="I1018" s="2"/>
      <c r="J1018" s="2"/>
      <c r="K1018" s="2"/>
      <c r="L1018" s="2"/>
      <c r="M1018" s="2"/>
      <c r="N1018" s="2"/>
      <c r="O1018" s="2"/>
      <c r="P1018" s="2"/>
    </row>
    <row r="1019" spans="1:16" ht="13.2">
      <c r="A1019" s="14"/>
      <c r="B1019" s="2"/>
      <c r="C1019" s="2"/>
      <c r="D1019" s="2"/>
      <c r="E1019" s="2"/>
      <c r="F1019" s="2"/>
      <c r="H1019" s="2"/>
      <c r="I1019" s="2"/>
      <c r="J1019" s="2"/>
      <c r="K1019" s="2"/>
      <c r="L1019" s="2"/>
      <c r="M1019" s="2"/>
      <c r="N1019" s="2"/>
      <c r="O1019" s="2"/>
      <c r="P1019" s="2"/>
    </row>
    <row r="1020" spans="1:16" ht="13.2">
      <c r="A1020" s="14"/>
      <c r="B1020" s="2"/>
      <c r="C1020" s="2"/>
      <c r="D1020" s="2"/>
      <c r="E1020" s="2"/>
      <c r="F1020" s="2"/>
      <c r="H1020" s="2"/>
      <c r="I1020" s="2"/>
      <c r="J1020" s="2"/>
      <c r="K1020" s="2"/>
      <c r="L1020" s="2"/>
      <c r="M1020" s="2"/>
      <c r="N1020" s="2"/>
      <c r="O1020" s="2"/>
      <c r="P1020" s="2"/>
    </row>
    <row r="1021" spans="1:16" ht="13.2">
      <c r="A1021" s="14"/>
      <c r="B1021" s="2"/>
      <c r="C1021" s="2"/>
      <c r="D1021" s="2"/>
      <c r="E1021" s="2"/>
      <c r="F1021" s="2"/>
      <c r="H1021" s="2"/>
      <c r="I1021" s="2"/>
      <c r="J1021" s="2"/>
      <c r="K1021" s="2"/>
      <c r="L1021" s="2"/>
      <c r="M1021" s="2"/>
      <c r="N1021" s="2"/>
      <c r="O1021" s="2"/>
      <c r="P1021" s="2"/>
    </row>
    <row r="1022" spans="1:16" ht="13.2">
      <c r="A1022" s="14"/>
      <c r="B1022" s="2"/>
      <c r="C1022" s="2"/>
      <c r="D1022" s="2"/>
      <c r="E1022" s="2"/>
      <c r="F1022" s="2"/>
      <c r="H1022" s="2"/>
      <c r="I1022" s="2"/>
      <c r="J1022" s="2"/>
      <c r="K1022" s="2"/>
      <c r="L1022" s="2"/>
      <c r="M1022" s="2"/>
      <c r="N1022" s="2"/>
      <c r="O1022" s="2"/>
      <c r="P1022" s="2"/>
    </row>
    <row r="1023" spans="1:16" ht="13.2">
      <c r="A1023" s="14"/>
      <c r="B1023" s="2"/>
      <c r="C1023" s="2"/>
      <c r="D1023" s="2"/>
      <c r="E1023" s="2"/>
      <c r="F1023" s="2"/>
      <c r="H1023" s="2"/>
      <c r="I1023" s="2"/>
      <c r="J1023" s="2"/>
      <c r="K1023" s="2"/>
      <c r="L1023" s="2"/>
      <c r="M1023" s="2"/>
      <c r="N1023" s="2"/>
      <c r="O1023" s="2"/>
      <c r="P1023" s="2"/>
    </row>
    <row r="1024" spans="1:16" ht="13.2">
      <c r="A1024" s="14"/>
      <c r="B1024" s="2"/>
      <c r="C1024" s="2"/>
      <c r="D1024" s="2"/>
      <c r="E1024" s="2"/>
      <c r="F1024" s="2"/>
      <c r="H1024" s="2"/>
      <c r="I1024" s="2"/>
      <c r="J1024" s="2"/>
      <c r="K1024" s="2"/>
      <c r="L1024" s="2"/>
      <c r="M1024" s="2"/>
      <c r="N1024" s="2"/>
      <c r="O1024" s="2"/>
      <c r="P1024" s="2"/>
    </row>
  </sheetData>
  <printOptions horizontalCentered="1" gridLines="1"/>
  <pageMargins left="0.25" right="0.25" top="0.75" bottom="0.75" header="0.3" footer="0.3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P1126"/>
  <sheetViews>
    <sheetView tabSelected="1" zoomScale="79" zoomScaleNormal="79" workbookViewId="0">
      <pane ySplit="2" topLeftCell="A165" activePane="bottomLeft" state="frozen"/>
      <selection pane="bottomLeft" activeCell="G204" sqref="G204"/>
    </sheetView>
  </sheetViews>
  <sheetFormatPr defaultColWidth="13.5546875" defaultRowHeight="15" customHeight="1"/>
  <cols>
    <col min="2" max="2" width="22.6640625" bestFit="1" customWidth="1"/>
    <col min="4" max="4" width="1.109375" style="64" customWidth="1"/>
    <col min="5" max="8" width="13.5546875" customWidth="1"/>
    <col min="9" max="9" width="1.21875" style="64" customWidth="1"/>
    <col min="10" max="10" width="13.5546875" style="29" customWidth="1"/>
    <col min="11" max="11" width="13.5546875" style="22" customWidth="1"/>
    <col min="12" max="12" width="13.5546875" style="29" customWidth="1"/>
    <col min="13" max="13" width="13.5546875" customWidth="1"/>
    <col min="14" max="14" width="13.5546875" style="22" customWidth="1"/>
    <col min="15" max="17" width="13.5546875" customWidth="1"/>
    <col min="18" max="18" width="13.5546875" style="64" customWidth="1"/>
    <col min="19" max="19" width="1.33203125" style="64" customWidth="1"/>
    <col min="20" max="24" width="13.5546875" style="64" customWidth="1"/>
    <col min="25" max="25" width="1.44140625" style="64" customWidth="1"/>
    <col min="26" max="26" width="13.5546875" style="26" customWidth="1"/>
    <col min="27" max="27" width="13.5546875" customWidth="1"/>
    <col min="28" max="28" width="2" style="64" customWidth="1"/>
    <col min="29" max="29" width="13.5546875" style="64" customWidth="1"/>
    <col min="30" max="30" width="13.5546875" customWidth="1"/>
    <col min="31" max="31" width="1.88671875" style="64" customWidth="1"/>
    <col min="32" max="32" width="13.5546875" style="23"/>
    <col min="33" max="33" width="2.109375" style="72" customWidth="1"/>
    <col min="34" max="40" width="13.5546875" style="15"/>
  </cols>
  <sheetData>
    <row r="1" spans="1:42" s="17" customFormat="1" ht="31.5" customHeight="1">
      <c r="A1" s="213" t="s">
        <v>71</v>
      </c>
      <c r="B1" s="140" t="s">
        <v>65</v>
      </c>
      <c r="C1" s="107">
        <v>53141</v>
      </c>
      <c r="D1" s="147"/>
      <c r="E1" s="240" t="s">
        <v>33</v>
      </c>
      <c r="F1" s="241"/>
      <c r="G1" s="241"/>
      <c r="H1" s="241"/>
      <c r="I1" s="185"/>
      <c r="J1" s="248" t="s">
        <v>28</v>
      </c>
      <c r="K1" s="249"/>
      <c r="L1" s="249"/>
      <c r="M1" s="249"/>
      <c r="N1" s="249"/>
      <c r="O1" s="249"/>
      <c r="P1" s="249"/>
      <c r="Q1" s="249"/>
      <c r="R1" s="249"/>
      <c r="S1" s="186"/>
      <c r="T1" s="246" t="s">
        <v>31</v>
      </c>
      <c r="U1" s="246"/>
      <c r="V1" s="246"/>
      <c r="W1" s="246"/>
      <c r="X1" s="247"/>
      <c r="Y1" s="187"/>
      <c r="Z1" s="242" t="s">
        <v>30</v>
      </c>
      <c r="AA1" s="243"/>
      <c r="AB1" s="189"/>
      <c r="AD1" s="40"/>
      <c r="AE1" s="187"/>
      <c r="AG1" s="192"/>
      <c r="AH1" s="244" t="s">
        <v>58</v>
      </c>
      <c r="AI1" s="245"/>
      <c r="AJ1" s="245"/>
      <c r="AK1" s="245"/>
      <c r="AL1" s="245"/>
      <c r="AM1" s="15"/>
      <c r="AN1" s="15" t="s">
        <v>68</v>
      </c>
    </row>
    <row r="2" spans="1:42" ht="45" customHeight="1">
      <c r="A2" s="63" t="s">
        <v>0</v>
      </c>
      <c r="B2" s="63" t="s">
        <v>1</v>
      </c>
      <c r="C2" s="123" t="s">
        <v>25</v>
      </c>
      <c r="D2" s="148"/>
      <c r="E2" s="126" t="s">
        <v>2</v>
      </c>
      <c r="F2" s="127" t="s">
        <v>3</v>
      </c>
      <c r="G2" s="127" t="s">
        <v>4</v>
      </c>
      <c r="H2" s="128" t="s">
        <v>5</v>
      </c>
      <c r="I2" s="179"/>
      <c r="J2" s="128" t="s">
        <v>38</v>
      </c>
      <c r="K2" s="128" t="s">
        <v>73</v>
      </c>
      <c r="L2" s="129" t="s">
        <v>26</v>
      </c>
      <c r="M2" s="128" t="s">
        <v>37</v>
      </c>
      <c r="N2" s="129" t="s">
        <v>61</v>
      </c>
      <c r="O2" s="128" t="s">
        <v>18</v>
      </c>
      <c r="P2" s="129" t="s">
        <v>9</v>
      </c>
      <c r="Q2" s="128" t="s">
        <v>17</v>
      </c>
      <c r="R2" s="129" t="s">
        <v>39</v>
      </c>
      <c r="S2" s="179"/>
      <c r="T2" s="129" t="s">
        <v>27</v>
      </c>
      <c r="U2" s="128" t="s">
        <v>72</v>
      </c>
      <c r="V2" s="129" t="s">
        <v>40</v>
      </c>
      <c r="W2" s="129" t="s">
        <v>62</v>
      </c>
      <c r="X2" s="128" t="s">
        <v>41</v>
      </c>
      <c r="Y2" s="179"/>
      <c r="Z2" s="128" t="s">
        <v>35</v>
      </c>
      <c r="AA2" s="128" t="s">
        <v>36</v>
      </c>
      <c r="AB2" s="179"/>
      <c r="AC2" s="119" t="s">
        <v>29</v>
      </c>
      <c r="AD2" s="62" t="s">
        <v>13</v>
      </c>
      <c r="AE2" s="194"/>
      <c r="AF2" s="117" t="s">
        <v>14</v>
      </c>
      <c r="AG2" s="173"/>
      <c r="AH2" s="139" t="s">
        <v>24</v>
      </c>
      <c r="AI2" s="139" t="s">
        <v>88</v>
      </c>
      <c r="AJ2" s="139" t="s">
        <v>59</v>
      </c>
      <c r="AK2" s="139" t="s">
        <v>63</v>
      </c>
      <c r="AL2" s="139" t="s">
        <v>87</v>
      </c>
      <c r="AM2" s="219" t="s">
        <v>15</v>
      </c>
    </row>
    <row r="3" spans="1:42" s="29" customFormat="1" ht="45" customHeight="1">
      <c r="A3" s="63"/>
      <c r="B3" s="63"/>
      <c r="C3" s="123" t="s">
        <v>34</v>
      </c>
      <c r="D3" s="148"/>
      <c r="E3" s="130">
        <v>13610</v>
      </c>
      <c r="F3" s="31">
        <v>5040</v>
      </c>
      <c r="G3" s="31">
        <v>6660</v>
      </c>
      <c r="H3" s="31">
        <v>300</v>
      </c>
      <c r="I3" s="180"/>
      <c r="J3" s="31">
        <v>250</v>
      </c>
      <c r="K3" s="32">
        <v>300</v>
      </c>
      <c r="L3" s="32">
        <v>300</v>
      </c>
      <c r="M3" s="31">
        <v>72</v>
      </c>
      <c r="N3" s="32">
        <v>1290</v>
      </c>
      <c r="O3" s="31">
        <v>3856</v>
      </c>
      <c r="P3" s="32">
        <v>1600</v>
      </c>
      <c r="Q3" s="31">
        <v>700</v>
      </c>
      <c r="R3" s="32">
        <v>540</v>
      </c>
      <c r="S3" s="180"/>
      <c r="T3" s="32">
        <v>1000</v>
      </c>
      <c r="U3" s="32">
        <v>3000</v>
      </c>
      <c r="V3" s="32">
        <v>6363</v>
      </c>
      <c r="W3" s="32">
        <v>4000</v>
      </c>
      <c r="X3" s="31">
        <v>800</v>
      </c>
      <c r="Y3" s="180"/>
      <c r="Z3" s="31">
        <v>600</v>
      </c>
      <c r="AA3" s="31">
        <v>800</v>
      </c>
      <c r="AB3" s="180"/>
      <c r="AC3" s="31">
        <v>2000</v>
      </c>
      <c r="AD3" s="120">
        <v>60</v>
      </c>
      <c r="AE3" s="195"/>
      <c r="AF3" s="144">
        <f t="shared" ref="AF3:AF66" si="0">SUM(E3:AD3)</f>
        <v>53141</v>
      </c>
      <c r="AG3" s="174"/>
      <c r="AH3" s="49">
        <v>17000</v>
      </c>
      <c r="AI3" s="111">
        <f>11820.18+4097.89+312+162.63</f>
        <v>16392.7</v>
      </c>
      <c r="AJ3" s="216">
        <v>4564.49</v>
      </c>
      <c r="AK3" s="193">
        <v>700</v>
      </c>
      <c r="AL3" s="193">
        <v>10000</v>
      </c>
      <c r="AM3" s="218">
        <f>SUM(AH3:AL3)</f>
        <v>48657.189999999995</v>
      </c>
      <c r="AN3" s="24"/>
      <c r="AO3" s="72"/>
      <c r="AP3" s="72"/>
    </row>
    <row r="4" spans="1:42" ht="20.25" customHeight="1">
      <c r="A4" s="100" t="s">
        <v>75</v>
      </c>
      <c r="B4" s="102" t="s">
        <v>80</v>
      </c>
      <c r="C4" s="28">
        <v>162.63</v>
      </c>
      <c r="D4" s="149"/>
      <c r="E4" s="121"/>
      <c r="F4" s="121"/>
      <c r="G4" s="121"/>
      <c r="H4" s="121"/>
      <c r="I4" s="181"/>
      <c r="J4" s="121"/>
      <c r="K4" s="121"/>
      <c r="L4" s="121">
        <v>162.63</v>
      </c>
      <c r="M4" s="121"/>
      <c r="N4" s="121"/>
      <c r="O4" s="146"/>
      <c r="P4" s="121"/>
      <c r="Q4" s="121"/>
      <c r="R4" s="121"/>
      <c r="S4" s="181"/>
      <c r="T4" s="121"/>
      <c r="U4" s="121"/>
      <c r="V4" s="121"/>
      <c r="W4" s="121"/>
      <c r="X4" s="121"/>
      <c r="Y4" s="181"/>
      <c r="Z4" s="131"/>
      <c r="AA4" s="121"/>
      <c r="AB4" s="181"/>
      <c r="AC4" s="121"/>
      <c r="AD4" s="121"/>
      <c r="AE4" s="196"/>
      <c r="AF4" s="118">
        <f t="shared" si="0"/>
        <v>162.63</v>
      </c>
      <c r="AG4" s="175"/>
      <c r="AH4" s="39"/>
      <c r="AI4" s="39"/>
      <c r="AJ4" s="124"/>
      <c r="AK4" s="193"/>
      <c r="AL4" s="193"/>
      <c r="AM4" s="24">
        <f>SUM(AH4:AL4)</f>
        <v>0</v>
      </c>
    </row>
    <row r="5" spans="1:42" ht="14.25" customHeight="1">
      <c r="A5" s="100" t="s">
        <v>75</v>
      </c>
      <c r="B5" s="102" t="s">
        <v>81</v>
      </c>
      <c r="C5" s="28">
        <v>312</v>
      </c>
      <c r="D5" s="149"/>
      <c r="E5" s="122"/>
      <c r="F5" s="122"/>
      <c r="G5" s="122"/>
      <c r="H5" s="122"/>
      <c r="I5" s="182"/>
      <c r="J5" s="122"/>
      <c r="K5" s="122"/>
      <c r="L5" s="122"/>
      <c r="M5" s="122"/>
      <c r="N5" s="122"/>
      <c r="O5" s="122">
        <v>312</v>
      </c>
      <c r="P5" s="122"/>
      <c r="Q5" s="122"/>
      <c r="R5" s="122"/>
      <c r="S5" s="182"/>
      <c r="T5" s="122"/>
      <c r="U5" s="122"/>
      <c r="V5" s="122"/>
      <c r="W5" s="122"/>
      <c r="X5" s="122"/>
      <c r="Y5" s="182"/>
      <c r="Z5" s="122"/>
      <c r="AA5" s="122"/>
      <c r="AB5" s="182"/>
      <c r="AC5" s="122"/>
      <c r="AD5" s="122"/>
      <c r="AE5" s="197"/>
      <c r="AF5" s="118">
        <f t="shared" si="0"/>
        <v>312</v>
      </c>
      <c r="AG5" s="175"/>
      <c r="AH5" s="39"/>
      <c r="AI5" s="39"/>
      <c r="AJ5" s="124"/>
      <c r="AK5" s="193"/>
      <c r="AL5" s="193"/>
      <c r="AM5" s="24">
        <f t="shared" ref="AM5:AM68" si="1">SUM(AH5:AL5)</f>
        <v>0</v>
      </c>
    </row>
    <row r="6" spans="1:42" ht="14.25" customHeight="1">
      <c r="A6" s="100" t="s">
        <v>82</v>
      </c>
      <c r="B6" s="102" t="s">
        <v>83</v>
      </c>
      <c r="C6" s="28">
        <v>2412</v>
      </c>
      <c r="D6" s="149"/>
      <c r="E6" s="122"/>
      <c r="F6" s="122"/>
      <c r="G6" s="122"/>
      <c r="H6" s="122"/>
      <c r="I6" s="182"/>
      <c r="J6" s="122"/>
      <c r="K6" s="122"/>
      <c r="L6" s="122"/>
      <c r="M6" s="122"/>
      <c r="N6" s="122"/>
      <c r="O6" s="122"/>
      <c r="P6" s="122"/>
      <c r="Q6" s="122"/>
      <c r="R6" s="122"/>
      <c r="S6" s="182"/>
      <c r="T6" s="122"/>
      <c r="U6" s="122"/>
      <c r="V6" s="122"/>
      <c r="W6" s="122"/>
      <c r="X6" s="122"/>
      <c r="Y6" s="182"/>
      <c r="Z6" s="122"/>
      <c r="AA6" s="122"/>
      <c r="AB6" s="182"/>
      <c r="AC6" s="122"/>
      <c r="AD6" s="122"/>
      <c r="AE6" s="197"/>
      <c r="AF6" s="118">
        <f t="shared" si="0"/>
        <v>0</v>
      </c>
      <c r="AG6" s="175"/>
      <c r="AH6" s="39"/>
      <c r="AI6" s="39"/>
      <c r="AJ6" s="124">
        <v>2412</v>
      </c>
      <c r="AK6" s="193"/>
      <c r="AL6" s="193"/>
      <c r="AM6" s="24">
        <f t="shared" si="1"/>
        <v>2412</v>
      </c>
    </row>
    <row r="7" spans="1:42" ht="14.25" customHeight="1">
      <c r="A7" s="100" t="s">
        <v>97</v>
      </c>
      <c r="B7" s="102" t="s">
        <v>84</v>
      </c>
      <c r="C7" s="28">
        <v>541.73</v>
      </c>
      <c r="D7" s="149"/>
      <c r="E7" s="122"/>
      <c r="F7" s="122"/>
      <c r="G7" s="122"/>
      <c r="H7" s="122"/>
      <c r="I7" s="182"/>
      <c r="J7" s="122"/>
      <c r="K7" s="122"/>
      <c r="L7" s="122"/>
      <c r="M7" s="122"/>
      <c r="N7" s="122"/>
      <c r="O7" s="122"/>
      <c r="P7" s="122"/>
      <c r="Q7" s="122">
        <v>541.73</v>
      </c>
      <c r="R7" s="122"/>
      <c r="S7" s="182"/>
      <c r="T7" s="122"/>
      <c r="U7" s="122"/>
      <c r="V7" s="122"/>
      <c r="W7" s="122"/>
      <c r="X7" s="122"/>
      <c r="Y7" s="182"/>
      <c r="Z7" s="122"/>
      <c r="AA7" s="122"/>
      <c r="AB7" s="182"/>
      <c r="AC7" s="122"/>
      <c r="AD7" s="122"/>
      <c r="AE7" s="197"/>
      <c r="AF7" s="118">
        <f t="shared" si="0"/>
        <v>541.73</v>
      </c>
      <c r="AG7" s="175"/>
      <c r="AH7" s="39"/>
      <c r="AI7" s="39"/>
      <c r="AJ7" s="124"/>
      <c r="AK7" s="193"/>
      <c r="AL7" s="193"/>
      <c r="AM7" s="24">
        <f t="shared" si="1"/>
        <v>0</v>
      </c>
    </row>
    <row r="8" spans="1:42" ht="14.25" customHeight="1">
      <c r="A8" s="100" t="s">
        <v>97</v>
      </c>
      <c r="B8" s="102" t="s">
        <v>86</v>
      </c>
      <c r="C8" s="28">
        <v>941.13</v>
      </c>
      <c r="D8" s="149"/>
      <c r="E8" s="122"/>
      <c r="F8" s="122"/>
      <c r="G8" s="122"/>
      <c r="H8" s="122"/>
      <c r="I8" s="182"/>
      <c r="J8" s="122"/>
      <c r="K8" s="122"/>
      <c r="L8" s="122"/>
      <c r="M8" s="122"/>
      <c r="N8" s="122"/>
      <c r="O8" s="122"/>
      <c r="P8" s="122"/>
      <c r="Q8" s="122"/>
      <c r="R8" s="122"/>
      <c r="S8" s="182"/>
      <c r="T8" s="122"/>
      <c r="U8" s="122"/>
      <c r="V8" s="122"/>
      <c r="W8" s="122"/>
      <c r="X8" s="122"/>
      <c r="Y8" s="182"/>
      <c r="Z8" s="122"/>
      <c r="AA8" s="122"/>
      <c r="AB8" s="182"/>
      <c r="AC8" s="122">
        <v>941.13</v>
      </c>
      <c r="AD8" s="122"/>
      <c r="AE8" s="197"/>
      <c r="AF8" s="118">
        <f t="shared" si="0"/>
        <v>941.13</v>
      </c>
      <c r="AG8" s="175"/>
      <c r="AH8" s="39"/>
      <c r="AI8" s="39"/>
      <c r="AJ8" s="124"/>
      <c r="AK8" s="193"/>
      <c r="AL8" s="193"/>
      <c r="AM8" s="24">
        <f t="shared" si="1"/>
        <v>0</v>
      </c>
    </row>
    <row r="9" spans="1:42" ht="14.25" customHeight="1">
      <c r="A9" s="100" t="s">
        <v>97</v>
      </c>
      <c r="B9" s="102" t="s">
        <v>85</v>
      </c>
      <c r="C9" s="28">
        <v>10.37</v>
      </c>
      <c r="D9" s="149"/>
      <c r="E9" s="122"/>
      <c r="F9" s="122"/>
      <c r="G9" s="122"/>
      <c r="H9" s="122"/>
      <c r="I9" s="182"/>
      <c r="J9" s="122"/>
      <c r="K9" s="122">
        <v>10.37</v>
      </c>
      <c r="L9" s="122"/>
      <c r="M9" s="122"/>
      <c r="N9" s="122"/>
      <c r="O9" s="122"/>
      <c r="P9" s="122"/>
      <c r="Q9" s="122"/>
      <c r="R9" s="122"/>
      <c r="S9" s="182"/>
      <c r="T9" s="122"/>
      <c r="U9" s="122"/>
      <c r="V9" s="122"/>
      <c r="W9" s="122"/>
      <c r="X9" s="122"/>
      <c r="Y9" s="182"/>
      <c r="Z9" s="122"/>
      <c r="AA9" s="122"/>
      <c r="AB9" s="182"/>
      <c r="AC9" s="122"/>
      <c r="AD9" s="122"/>
      <c r="AE9" s="197"/>
      <c r="AF9" s="118">
        <f t="shared" si="0"/>
        <v>10.37</v>
      </c>
      <c r="AG9" s="175"/>
      <c r="AH9" s="39"/>
      <c r="AI9" s="39"/>
      <c r="AJ9" s="124"/>
      <c r="AK9" s="193"/>
      <c r="AL9" s="193"/>
      <c r="AM9" s="24">
        <f t="shared" si="1"/>
        <v>0</v>
      </c>
    </row>
    <row r="10" spans="1:42" ht="14.25" customHeight="1">
      <c r="A10" s="100" t="s">
        <v>97</v>
      </c>
      <c r="B10" s="102" t="s">
        <v>85</v>
      </c>
      <c r="C10" s="28">
        <v>64.48</v>
      </c>
      <c r="D10" s="149"/>
      <c r="E10" s="122"/>
      <c r="F10" s="122"/>
      <c r="G10" s="122"/>
      <c r="H10" s="122"/>
      <c r="I10" s="182"/>
      <c r="J10" s="122"/>
      <c r="K10" s="122"/>
      <c r="L10" s="122"/>
      <c r="M10" s="122"/>
      <c r="N10" s="122"/>
      <c r="O10" s="122"/>
      <c r="P10" s="122"/>
      <c r="Q10" s="122"/>
      <c r="R10" s="122"/>
      <c r="S10" s="182"/>
      <c r="T10" s="228">
        <v>64.48</v>
      </c>
      <c r="U10" s="122"/>
      <c r="V10" s="122"/>
      <c r="W10" s="122"/>
      <c r="X10" s="122"/>
      <c r="Y10" s="182"/>
      <c r="Z10" s="122"/>
      <c r="AA10" s="122"/>
      <c r="AB10" s="182"/>
      <c r="AC10" s="122"/>
      <c r="AD10" s="122"/>
      <c r="AE10" s="197"/>
      <c r="AF10" s="118">
        <f t="shared" si="0"/>
        <v>64.48</v>
      </c>
      <c r="AG10" s="175"/>
      <c r="AH10" s="39"/>
      <c r="AI10" s="39"/>
      <c r="AJ10" s="124"/>
      <c r="AK10" s="193"/>
      <c r="AL10" s="193"/>
      <c r="AM10" s="24">
        <f t="shared" si="1"/>
        <v>0</v>
      </c>
    </row>
    <row r="11" spans="1:42" ht="14.25" customHeight="1">
      <c r="A11" s="100" t="s">
        <v>97</v>
      </c>
      <c r="B11" s="102" t="s">
        <v>85</v>
      </c>
      <c r="C11" s="28">
        <v>2.41</v>
      </c>
      <c r="D11" s="149"/>
      <c r="E11" s="122"/>
      <c r="F11" s="122"/>
      <c r="G11" s="122"/>
      <c r="H11" s="122"/>
      <c r="I11" s="182"/>
      <c r="J11" s="122"/>
      <c r="K11" s="122">
        <v>2.41</v>
      </c>
      <c r="L11" s="122"/>
      <c r="M11" s="122"/>
      <c r="N11" s="122"/>
      <c r="O11" s="122"/>
      <c r="P11" s="122"/>
      <c r="Q11" s="122"/>
      <c r="R11" s="122"/>
      <c r="S11" s="182"/>
      <c r="T11" s="122"/>
      <c r="U11" s="122"/>
      <c r="V11" s="122"/>
      <c r="W11" s="122"/>
      <c r="X11" s="122"/>
      <c r="Y11" s="182"/>
      <c r="Z11" s="122"/>
      <c r="AA11" s="122"/>
      <c r="AB11" s="182"/>
      <c r="AC11" s="122"/>
      <c r="AD11" s="122"/>
      <c r="AE11" s="197"/>
      <c r="AF11" s="118">
        <f t="shared" si="0"/>
        <v>2.41</v>
      </c>
      <c r="AG11" s="175"/>
      <c r="AH11" s="39"/>
      <c r="AI11" s="39"/>
      <c r="AJ11" s="124"/>
      <c r="AK11" s="193"/>
      <c r="AL11" s="193"/>
      <c r="AM11" s="24">
        <f t="shared" si="1"/>
        <v>0</v>
      </c>
    </row>
    <row r="12" spans="1:42" ht="14.25" customHeight="1">
      <c r="A12" s="100" t="s">
        <v>97</v>
      </c>
      <c r="B12" s="102" t="s">
        <v>85</v>
      </c>
      <c r="C12" s="28">
        <v>12.48</v>
      </c>
      <c r="D12" s="149"/>
      <c r="E12" s="122"/>
      <c r="F12" s="122"/>
      <c r="G12" s="122"/>
      <c r="H12" s="122"/>
      <c r="I12" s="182"/>
      <c r="J12" s="122"/>
      <c r="K12" s="145"/>
      <c r="L12" s="122"/>
      <c r="M12" s="122"/>
      <c r="N12" s="122"/>
      <c r="O12" s="122"/>
      <c r="P12" s="122"/>
      <c r="Q12" s="122"/>
      <c r="R12" s="122"/>
      <c r="S12" s="182"/>
      <c r="T12" s="28">
        <v>12.48</v>
      </c>
      <c r="U12" s="122"/>
      <c r="V12" s="122"/>
      <c r="W12" s="122"/>
      <c r="X12" s="122"/>
      <c r="Y12" s="182"/>
      <c r="Z12" s="122"/>
      <c r="AA12" s="122"/>
      <c r="AB12" s="182"/>
      <c r="AC12" s="122"/>
      <c r="AD12" s="122"/>
      <c r="AE12" s="197"/>
      <c r="AF12" s="118">
        <f t="shared" si="0"/>
        <v>12.48</v>
      </c>
      <c r="AG12" s="175"/>
      <c r="AH12" s="39"/>
      <c r="AI12" s="39"/>
      <c r="AJ12" s="124"/>
      <c r="AK12" s="193"/>
      <c r="AL12" s="193"/>
      <c r="AM12" s="24">
        <f t="shared" si="1"/>
        <v>0</v>
      </c>
    </row>
    <row r="13" spans="1:42" ht="14.25" customHeight="1">
      <c r="A13" s="100" t="s">
        <v>97</v>
      </c>
      <c r="B13" s="102" t="s">
        <v>85</v>
      </c>
      <c r="C13" s="28">
        <v>45</v>
      </c>
      <c r="D13" s="149"/>
      <c r="E13" s="122"/>
      <c r="F13" s="122"/>
      <c r="G13" s="122"/>
      <c r="H13" s="122"/>
      <c r="I13" s="182"/>
      <c r="J13" s="122"/>
      <c r="K13" s="145"/>
      <c r="L13" s="122"/>
      <c r="M13" s="122"/>
      <c r="N13" s="122"/>
      <c r="O13" s="122"/>
      <c r="P13" s="122"/>
      <c r="Q13" s="122"/>
      <c r="R13" s="122"/>
      <c r="S13" s="182"/>
      <c r="T13" s="28">
        <v>45</v>
      </c>
      <c r="U13" s="122"/>
      <c r="V13" s="122"/>
      <c r="W13" s="122"/>
      <c r="X13" s="122"/>
      <c r="Y13" s="182"/>
      <c r="Z13" s="122"/>
      <c r="AA13" s="122"/>
      <c r="AB13" s="182"/>
      <c r="AC13" s="122"/>
      <c r="AD13" s="122"/>
      <c r="AE13" s="197"/>
      <c r="AF13" s="118">
        <f t="shared" si="0"/>
        <v>45</v>
      </c>
      <c r="AG13" s="175"/>
      <c r="AH13" s="39"/>
      <c r="AI13" s="39"/>
      <c r="AJ13" s="124"/>
      <c r="AK13" s="193"/>
      <c r="AL13" s="193"/>
      <c r="AM13" s="24">
        <f t="shared" si="1"/>
        <v>0</v>
      </c>
    </row>
    <row r="14" spans="1:42" ht="14.25" customHeight="1">
      <c r="A14" s="100" t="s">
        <v>97</v>
      </c>
      <c r="B14" s="102" t="s">
        <v>85</v>
      </c>
      <c r="C14" s="28">
        <v>37.700000000000003</v>
      </c>
      <c r="D14" s="149"/>
      <c r="E14" s="122"/>
      <c r="F14" s="122"/>
      <c r="G14" s="122"/>
      <c r="H14" s="122"/>
      <c r="I14" s="182"/>
      <c r="J14" s="122"/>
      <c r="K14" s="122"/>
      <c r="L14" s="122"/>
      <c r="M14" s="122"/>
      <c r="N14" s="122"/>
      <c r="O14" s="122"/>
      <c r="P14" s="122"/>
      <c r="Q14" s="122"/>
      <c r="R14" s="122"/>
      <c r="S14" s="182"/>
      <c r="T14" s="28">
        <v>37.700000000000003</v>
      </c>
      <c r="U14" s="122"/>
      <c r="V14" s="122"/>
      <c r="W14" s="122"/>
      <c r="X14" s="122"/>
      <c r="Y14" s="182"/>
      <c r="Z14" s="122"/>
      <c r="AA14" s="122"/>
      <c r="AB14" s="182"/>
      <c r="AC14" s="122"/>
      <c r="AD14" s="122"/>
      <c r="AE14" s="197"/>
      <c r="AF14" s="118">
        <f t="shared" si="0"/>
        <v>37.700000000000003</v>
      </c>
      <c r="AG14" s="175"/>
      <c r="AH14" s="39"/>
      <c r="AI14" s="39"/>
      <c r="AJ14" s="124"/>
      <c r="AK14" s="193"/>
      <c r="AL14" s="193"/>
      <c r="AM14" s="24">
        <f t="shared" si="1"/>
        <v>0</v>
      </c>
    </row>
    <row r="15" spans="1:42" ht="14.25" customHeight="1">
      <c r="A15" s="100" t="s">
        <v>97</v>
      </c>
      <c r="B15" s="102" t="s">
        <v>85</v>
      </c>
      <c r="C15" s="28">
        <v>140.49</v>
      </c>
      <c r="D15" s="149"/>
      <c r="E15" s="122"/>
      <c r="F15" s="122"/>
      <c r="G15" s="122"/>
      <c r="H15" s="122"/>
      <c r="I15" s="182"/>
      <c r="J15" s="122"/>
      <c r="K15" s="122"/>
      <c r="L15" s="122"/>
      <c r="M15" s="122"/>
      <c r="N15" s="122"/>
      <c r="O15" s="122"/>
      <c r="P15" s="122"/>
      <c r="Q15" s="122"/>
      <c r="R15" s="122"/>
      <c r="S15" s="182"/>
      <c r="T15" s="28">
        <v>140.49</v>
      </c>
      <c r="U15" s="122"/>
      <c r="V15" s="122"/>
      <c r="W15" s="122"/>
      <c r="X15" s="122"/>
      <c r="Y15" s="182"/>
      <c r="Z15" s="122"/>
      <c r="AA15" s="122"/>
      <c r="AB15" s="182"/>
      <c r="AC15" s="122"/>
      <c r="AD15" s="122"/>
      <c r="AE15" s="197"/>
      <c r="AF15" s="118">
        <f t="shared" si="0"/>
        <v>140.49</v>
      </c>
      <c r="AG15" s="175"/>
      <c r="AH15" s="39"/>
      <c r="AI15" s="39"/>
      <c r="AJ15" s="124"/>
      <c r="AK15" s="193"/>
      <c r="AL15" s="193"/>
      <c r="AM15" s="24">
        <f t="shared" si="1"/>
        <v>0</v>
      </c>
    </row>
    <row r="16" spans="1:42" ht="14.25" customHeight="1">
      <c r="A16" s="100" t="s">
        <v>97</v>
      </c>
      <c r="B16" s="102" t="s">
        <v>85</v>
      </c>
      <c r="C16" s="28">
        <v>7.98</v>
      </c>
      <c r="D16" s="149"/>
      <c r="E16" s="122"/>
      <c r="F16" s="122"/>
      <c r="G16" s="122"/>
      <c r="H16" s="122"/>
      <c r="I16" s="182"/>
      <c r="J16" s="122"/>
      <c r="K16" s="122"/>
      <c r="L16" s="122"/>
      <c r="M16" s="122"/>
      <c r="N16" s="122"/>
      <c r="O16" s="122"/>
      <c r="P16" s="122"/>
      <c r="Q16" s="122"/>
      <c r="R16" s="122"/>
      <c r="S16" s="182"/>
      <c r="T16" s="28">
        <v>7.98</v>
      </c>
      <c r="U16" s="122"/>
      <c r="V16" s="122"/>
      <c r="W16" s="122"/>
      <c r="X16" s="122"/>
      <c r="Y16" s="182"/>
      <c r="Z16" s="122"/>
      <c r="AA16" s="122"/>
      <c r="AB16" s="182"/>
      <c r="AC16" s="122"/>
      <c r="AD16" s="122"/>
      <c r="AE16" s="197"/>
      <c r="AF16" s="118">
        <f t="shared" si="0"/>
        <v>7.98</v>
      </c>
      <c r="AG16" s="175"/>
      <c r="AH16" s="39"/>
      <c r="AI16" s="39"/>
      <c r="AJ16" s="124"/>
      <c r="AK16" s="193"/>
      <c r="AL16" s="193"/>
      <c r="AM16" s="24">
        <f t="shared" si="1"/>
        <v>0</v>
      </c>
    </row>
    <row r="17" spans="1:39" ht="14.25" customHeight="1">
      <c r="A17" s="100" t="s">
        <v>97</v>
      </c>
      <c r="B17" s="102" t="s">
        <v>85</v>
      </c>
      <c r="C17" s="28">
        <v>37.799999999999997</v>
      </c>
      <c r="D17" s="150"/>
      <c r="E17" s="122"/>
      <c r="F17" s="122"/>
      <c r="G17" s="122"/>
      <c r="H17" s="122"/>
      <c r="I17" s="182"/>
      <c r="J17" s="122"/>
      <c r="K17" s="122"/>
      <c r="L17" s="122"/>
      <c r="M17" s="122"/>
      <c r="N17" s="122"/>
      <c r="O17" s="122"/>
      <c r="P17" s="122"/>
      <c r="Q17" s="122"/>
      <c r="R17" s="122"/>
      <c r="S17" s="182"/>
      <c r="T17" s="28">
        <v>37.799999999999997</v>
      </c>
      <c r="U17" s="122"/>
      <c r="V17" s="122"/>
      <c r="W17" s="122"/>
      <c r="X17" s="122"/>
      <c r="Y17" s="182"/>
      <c r="Z17" s="122"/>
      <c r="AA17" s="122"/>
      <c r="AB17" s="182"/>
      <c r="AC17" s="122"/>
      <c r="AD17" s="122"/>
      <c r="AE17" s="197"/>
      <c r="AF17" s="118">
        <f t="shared" si="0"/>
        <v>37.799999999999997</v>
      </c>
      <c r="AG17" s="175"/>
      <c r="AH17" s="39"/>
      <c r="AI17" s="39"/>
      <c r="AJ17" s="124"/>
      <c r="AK17" s="193"/>
      <c r="AL17" s="193"/>
      <c r="AM17" s="24">
        <f t="shared" si="1"/>
        <v>0</v>
      </c>
    </row>
    <row r="18" spans="1:39" ht="14.25" customHeight="1">
      <c r="A18" s="100" t="s">
        <v>97</v>
      </c>
      <c r="B18" s="102" t="s">
        <v>85</v>
      </c>
      <c r="C18" s="65">
        <v>56.72</v>
      </c>
      <c r="D18" s="151"/>
      <c r="E18" s="122"/>
      <c r="F18" s="122"/>
      <c r="G18" s="122"/>
      <c r="H18" s="122"/>
      <c r="I18" s="182"/>
      <c r="J18" s="122"/>
      <c r="K18" s="122"/>
      <c r="L18" s="122"/>
      <c r="M18" s="122"/>
      <c r="N18" s="122"/>
      <c r="O18" s="122"/>
      <c r="P18" s="122"/>
      <c r="Q18" s="122"/>
      <c r="R18" s="122"/>
      <c r="S18" s="182"/>
      <c r="T18" s="65">
        <v>56.72</v>
      </c>
      <c r="U18" s="122"/>
      <c r="V18" s="122"/>
      <c r="W18" s="122"/>
      <c r="X18" s="122"/>
      <c r="Y18" s="182"/>
      <c r="Z18" s="122"/>
      <c r="AA18" s="122"/>
      <c r="AB18" s="182"/>
      <c r="AC18" s="122"/>
      <c r="AD18" s="122"/>
      <c r="AE18" s="197"/>
      <c r="AF18" s="118">
        <f t="shared" si="0"/>
        <v>56.72</v>
      </c>
      <c r="AG18" s="175"/>
      <c r="AH18" s="39"/>
      <c r="AI18" s="39"/>
      <c r="AJ18" s="124"/>
      <c r="AK18" s="193"/>
      <c r="AL18" s="193"/>
      <c r="AM18" s="24">
        <f t="shared" si="1"/>
        <v>0</v>
      </c>
    </row>
    <row r="19" spans="1:39" ht="14.25" customHeight="1">
      <c r="A19" s="100" t="s">
        <v>97</v>
      </c>
      <c r="B19" s="102" t="s">
        <v>85</v>
      </c>
      <c r="C19" s="112">
        <v>19.989999999999998</v>
      </c>
      <c r="D19" s="151"/>
      <c r="E19" s="122"/>
      <c r="F19" s="122"/>
      <c r="G19" s="122"/>
      <c r="H19" s="122"/>
      <c r="I19" s="182"/>
      <c r="J19" s="122"/>
      <c r="K19" s="122"/>
      <c r="L19" s="122"/>
      <c r="M19" s="122"/>
      <c r="N19" s="122"/>
      <c r="O19" s="122"/>
      <c r="P19" s="122"/>
      <c r="Q19" s="122"/>
      <c r="R19" s="122"/>
      <c r="S19" s="182"/>
      <c r="T19" s="112">
        <v>19.989999999999998</v>
      </c>
      <c r="U19" s="122"/>
      <c r="V19" s="122"/>
      <c r="W19" s="122"/>
      <c r="X19" s="122"/>
      <c r="Y19" s="182"/>
      <c r="Z19" s="122"/>
      <c r="AA19" s="122"/>
      <c r="AB19" s="182"/>
      <c r="AC19" s="122"/>
      <c r="AD19" s="122"/>
      <c r="AE19" s="197"/>
      <c r="AF19" s="118">
        <f t="shared" si="0"/>
        <v>19.989999999999998</v>
      </c>
      <c r="AG19" s="175"/>
      <c r="AH19" s="39"/>
      <c r="AI19" s="39"/>
      <c r="AJ19" s="124"/>
      <c r="AK19" s="193"/>
      <c r="AL19" s="193"/>
      <c r="AM19" s="24">
        <f t="shared" si="1"/>
        <v>0</v>
      </c>
    </row>
    <row r="20" spans="1:39" ht="14.25" customHeight="1">
      <c r="A20" s="100" t="s">
        <v>97</v>
      </c>
      <c r="B20" s="102" t="s">
        <v>85</v>
      </c>
      <c r="C20" s="112">
        <v>89.99</v>
      </c>
      <c r="D20" s="151"/>
      <c r="E20" s="122"/>
      <c r="F20" s="122"/>
      <c r="G20" s="122"/>
      <c r="H20" s="122"/>
      <c r="I20" s="182"/>
      <c r="J20" s="122"/>
      <c r="K20" s="122"/>
      <c r="L20" s="122"/>
      <c r="M20" s="122"/>
      <c r="N20" s="122"/>
      <c r="O20" s="122"/>
      <c r="P20" s="122"/>
      <c r="Q20" s="122"/>
      <c r="R20" s="122"/>
      <c r="S20" s="182"/>
      <c r="T20" s="112">
        <v>89.99</v>
      </c>
      <c r="U20" s="122"/>
      <c r="V20" s="122"/>
      <c r="W20" s="122"/>
      <c r="X20" s="122"/>
      <c r="Y20" s="182"/>
      <c r="Z20" s="122"/>
      <c r="AA20" s="122"/>
      <c r="AB20" s="182"/>
      <c r="AC20" s="122"/>
      <c r="AD20" s="122"/>
      <c r="AE20" s="197"/>
      <c r="AF20" s="118">
        <f t="shared" si="0"/>
        <v>89.99</v>
      </c>
      <c r="AG20" s="175"/>
      <c r="AH20" s="39"/>
      <c r="AI20" s="39"/>
      <c r="AJ20" s="124"/>
      <c r="AK20" s="193"/>
      <c r="AL20" s="193"/>
      <c r="AM20" s="24">
        <f t="shared" si="1"/>
        <v>0</v>
      </c>
    </row>
    <row r="21" spans="1:39" ht="14.25" customHeight="1">
      <c r="A21" s="100" t="s">
        <v>97</v>
      </c>
      <c r="B21" s="102" t="s">
        <v>89</v>
      </c>
      <c r="C21" s="112">
        <v>376.57</v>
      </c>
      <c r="D21" s="151"/>
      <c r="E21" s="122"/>
      <c r="F21" s="122">
        <v>376.57</v>
      </c>
      <c r="G21" s="122"/>
      <c r="H21" s="122"/>
      <c r="I21" s="182"/>
      <c r="J21" s="122"/>
      <c r="K21" s="122"/>
      <c r="L21" s="122"/>
      <c r="M21" s="122"/>
      <c r="N21" s="122"/>
      <c r="O21" s="122"/>
      <c r="P21" s="122"/>
      <c r="Q21" s="122"/>
      <c r="R21" s="122"/>
      <c r="S21" s="182"/>
      <c r="T21" s="122"/>
      <c r="U21" s="122"/>
      <c r="V21" s="122"/>
      <c r="W21" s="122"/>
      <c r="X21" s="122"/>
      <c r="Y21" s="182"/>
      <c r="Z21" s="122"/>
      <c r="AA21" s="122"/>
      <c r="AB21" s="182"/>
      <c r="AC21" s="122"/>
      <c r="AD21" s="122"/>
      <c r="AE21" s="197"/>
      <c r="AF21" s="118">
        <f t="shared" si="0"/>
        <v>376.57</v>
      </c>
      <c r="AG21" s="175"/>
      <c r="AH21" s="39"/>
      <c r="AI21" s="39"/>
      <c r="AJ21" s="124"/>
      <c r="AK21" s="193"/>
      <c r="AL21" s="193"/>
      <c r="AM21" s="24">
        <f t="shared" si="1"/>
        <v>0</v>
      </c>
    </row>
    <row r="22" spans="1:39" ht="14.25" customHeight="1">
      <c r="A22" s="100" t="s">
        <v>97</v>
      </c>
      <c r="B22" s="86" t="s">
        <v>91</v>
      </c>
      <c r="C22" s="112">
        <v>524.44000000000005</v>
      </c>
      <c r="D22" s="151"/>
      <c r="E22" s="122"/>
      <c r="F22" s="122"/>
      <c r="G22" s="122">
        <v>524.44000000000005</v>
      </c>
      <c r="H22" s="122"/>
      <c r="I22" s="182"/>
      <c r="J22" s="122"/>
      <c r="K22" s="122"/>
      <c r="L22" s="122"/>
      <c r="M22" s="122"/>
      <c r="N22" s="122"/>
      <c r="O22" s="122"/>
      <c r="P22" s="122"/>
      <c r="Q22" s="122"/>
      <c r="R22" s="122"/>
      <c r="S22" s="182"/>
      <c r="T22" s="122"/>
      <c r="U22" s="122"/>
      <c r="V22" s="122"/>
      <c r="W22" s="122"/>
      <c r="X22" s="122"/>
      <c r="Y22" s="182"/>
      <c r="Z22" s="122"/>
      <c r="AA22" s="122"/>
      <c r="AB22" s="182"/>
      <c r="AC22" s="122"/>
      <c r="AD22" s="122"/>
      <c r="AE22" s="197"/>
      <c r="AF22" s="118">
        <f t="shared" si="0"/>
        <v>524.44000000000005</v>
      </c>
      <c r="AG22" s="175"/>
      <c r="AH22" s="39"/>
      <c r="AI22" s="39"/>
      <c r="AJ22" s="124"/>
      <c r="AK22" s="193"/>
      <c r="AL22" s="193"/>
      <c r="AM22" s="24">
        <f t="shared" si="1"/>
        <v>0</v>
      </c>
    </row>
    <row r="23" spans="1:39" ht="14.25" customHeight="1">
      <c r="A23" s="100" t="s">
        <v>97</v>
      </c>
      <c r="B23" s="86" t="s">
        <v>92</v>
      </c>
      <c r="C23" s="112">
        <v>463.67</v>
      </c>
      <c r="D23" s="151"/>
      <c r="E23" s="122">
        <v>463.67</v>
      </c>
      <c r="F23" s="122"/>
      <c r="G23" s="122"/>
      <c r="H23" s="122"/>
      <c r="I23" s="182"/>
      <c r="J23" s="122"/>
      <c r="K23" s="145"/>
      <c r="L23" s="122"/>
      <c r="M23" s="122"/>
      <c r="N23" s="122"/>
      <c r="O23" s="122"/>
      <c r="P23" s="122"/>
      <c r="Q23" s="122"/>
      <c r="R23" s="122"/>
      <c r="S23" s="182"/>
      <c r="T23" s="122"/>
      <c r="U23" s="122"/>
      <c r="V23" s="122"/>
      <c r="W23" s="122"/>
      <c r="X23" s="122"/>
      <c r="Y23" s="182"/>
      <c r="Z23" s="122"/>
      <c r="AA23" s="122"/>
      <c r="AB23" s="182"/>
      <c r="AC23" s="122"/>
      <c r="AD23" s="122"/>
      <c r="AE23" s="197"/>
      <c r="AF23" s="118">
        <f t="shared" si="0"/>
        <v>463.67</v>
      </c>
      <c r="AG23" s="175"/>
      <c r="AH23" s="39"/>
      <c r="AI23" s="39"/>
      <c r="AJ23" s="124"/>
      <c r="AK23" s="193"/>
      <c r="AL23" s="193"/>
      <c r="AM23" s="24">
        <f t="shared" si="1"/>
        <v>0</v>
      </c>
    </row>
    <row r="24" spans="1:39" ht="14.25" customHeight="1">
      <c r="A24" s="100" t="s">
        <v>97</v>
      </c>
      <c r="B24" s="86" t="s">
        <v>93</v>
      </c>
      <c r="C24" s="112">
        <v>591.17999999999995</v>
      </c>
      <c r="D24" s="151"/>
      <c r="E24" s="122">
        <v>591.17999999999995</v>
      </c>
      <c r="F24" s="122"/>
      <c r="G24" s="122"/>
      <c r="H24" s="122"/>
      <c r="I24" s="182"/>
      <c r="J24" s="122"/>
      <c r="K24" s="122"/>
      <c r="L24" s="122"/>
      <c r="M24" s="122"/>
      <c r="N24" s="122"/>
      <c r="O24" s="122"/>
      <c r="P24" s="122"/>
      <c r="Q24" s="122"/>
      <c r="R24" s="122"/>
      <c r="S24" s="182"/>
      <c r="T24" s="122"/>
      <c r="U24" s="122"/>
      <c r="V24" s="122"/>
      <c r="W24" s="122"/>
      <c r="X24" s="122"/>
      <c r="Y24" s="182"/>
      <c r="Z24" s="122"/>
      <c r="AA24" s="122"/>
      <c r="AB24" s="182"/>
      <c r="AC24" s="122"/>
      <c r="AD24" s="122"/>
      <c r="AE24" s="197"/>
      <c r="AF24" s="118">
        <f t="shared" si="0"/>
        <v>591.17999999999995</v>
      </c>
      <c r="AG24" s="175"/>
      <c r="AH24" s="39"/>
      <c r="AI24" s="39"/>
      <c r="AJ24" s="124"/>
      <c r="AK24" s="193"/>
      <c r="AL24" s="193"/>
      <c r="AM24" s="24">
        <f t="shared" si="1"/>
        <v>0</v>
      </c>
    </row>
    <row r="25" spans="1:39" ht="14.25" customHeight="1">
      <c r="A25" s="100" t="s">
        <v>97</v>
      </c>
      <c r="B25" s="95" t="s">
        <v>94</v>
      </c>
      <c r="C25" s="112">
        <v>960</v>
      </c>
      <c r="D25" s="151"/>
      <c r="E25" s="122"/>
      <c r="F25" s="122"/>
      <c r="G25" s="122"/>
      <c r="H25" s="122"/>
      <c r="I25" s="182"/>
      <c r="J25" s="122"/>
      <c r="K25" s="122"/>
      <c r="L25" s="122"/>
      <c r="M25" s="122"/>
      <c r="N25" s="122"/>
      <c r="O25" s="122"/>
      <c r="P25" s="122"/>
      <c r="Q25" s="122"/>
      <c r="R25" s="122"/>
      <c r="S25" s="182"/>
      <c r="T25" s="122"/>
      <c r="U25" s="122"/>
      <c r="V25" s="122"/>
      <c r="W25" s="122"/>
      <c r="X25" s="122"/>
      <c r="Y25" s="182"/>
      <c r="Z25" s="122"/>
      <c r="AA25" s="122"/>
      <c r="AB25" s="182"/>
      <c r="AC25" s="122"/>
      <c r="AD25" s="122"/>
      <c r="AE25" s="197"/>
      <c r="AF25" s="118">
        <f t="shared" si="0"/>
        <v>0</v>
      </c>
      <c r="AG25" s="175"/>
      <c r="AH25" s="39"/>
      <c r="AI25" s="39"/>
      <c r="AJ25" s="124">
        <v>960</v>
      </c>
      <c r="AK25" s="193"/>
      <c r="AL25" s="193"/>
      <c r="AM25" s="24">
        <f t="shared" si="1"/>
        <v>960</v>
      </c>
    </row>
    <row r="26" spans="1:39" ht="14.25" customHeight="1">
      <c r="A26" s="100" t="s">
        <v>97</v>
      </c>
      <c r="B26" s="87" t="s">
        <v>95</v>
      </c>
      <c r="C26" s="112">
        <v>128.24</v>
      </c>
      <c r="D26" s="151"/>
      <c r="E26" s="122"/>
      <c r="F26" s="122"/>
      <c r="G26" s="122"/>
      <c r="H26" s="122"/>
      <c r="I26" s="182"/>
      <c r="J26" s="122"/>
      <c r="K26" s="122"/>
      <c r="L26" s="122"/>
      <c r="M26" s="122"/>
      <c r="N26" s="122"/>
      <c r="O26" s="122"/>
      <c r="P26" s="122"/>
      <c r="Q26" s="122"/>
      <c r="R26" s="122"/>
      <c r="S26" s="182"/>
      <c r="T26" s="122">
        <v>128.24</v>
      </c>
      <c r="U26" s="122"/>
      <c r="V26" s="122"/>
      <c r="W26" s="122"/>
      <c r="X26" s="122"/>
      <c r="Y26" s="182"/>
      <c r="Z26" s="122"/>
      <c r="AA26" s="122"/>
      <c r="AB26" s="182"/>
      <c r="AC26" s="122"/>
      <c r="AD26" s="122"/>
      <c r="AE26" s="197"/>
      <c r="AF26" s="118">
        <f t="shared" si="0"/>
        <v>128.24</v>
      </c>
      <c r="AG26" s="175"/>
      <c r="AH26" s="39"/>
      <c r="AI26" s="39"/>
      <c r="AJ26" s="124"/>
      <c r="AK26" s="193"/>
      <c r="AL26" s="193"/>
      <c r="AM26" s="24">
        <f t="shared" si="1"/>
        <v>0</v>
      </c>
    </row>
    <row r="27" spans="1:39" ht="14.25" customHeight="1">
      <c r="A27" s="100" t="s">
        <v>97</v>
      </c>
      <c r="B27" s="87" t="s">
        <v>96</v>
      </c>
      <c r="C27" s="112">
        <v>77.709999999999994</v>
      </c>
      <c r="D27" s="151"/>
      <c r="E27" s="122">
        <v>77.709999999999994</v>
      </c>
      <c r="F27" s="122"/>
      <c r="G27" s="122"/>
      <c r="H27" s="122"/>
      <c r="I27" s="182"/>
      <c r="J27" s="122"/>
      <c r="K27" s="122"/>
      <c r="L27" s="122"/>
      <c r="M27" s="122"/>
      <c r="N27" s="122"/>
      <c r="O27" s="122"/>
      <c r="P27" s="122"/>
      <c r="Q27" s="122"/>
      <c r="R27" s="122"/>
      <c r="S27" s="182"/>
      <c r="T27" s="122"/>
      <c r="U27" s="122"/>
      <c r="V27" s="122"/>
      <c r="W27" s="122"/>
      <c r="X27" s="122"/>
      <c r="Y27" s="182"/>
      <c r="Z27" s="122"/>
      <c r="AA27" s="122"/>
      <c r="AB27" s="182"/>
      <c r="AC27" s="122"/>
      <c r="AD27" s="122"/>
      <c r="AE27" s="197"/>
      <c r="AF27" s="118">
        <f t="shared" si="0"/>
        <v>77.709999999999994</v>
      </c>
      <c r="AG27" s="175"/>
      <c r="AH27" s="39"/>
      <c r="AI27" s="39"/>
      <c r="AJ27" s="124"/>
      <c r="AK27" s="193"/>
      <c r="AL27" s="193"/>
      <c r="AM27" s="24">
        <f t="shared" si="1"/>
        <v>0</v>
      </c>
    </row>
    <row r="28" spans="1:39" ht="14.25" customHeight="1">
      <c r="A28" s="100" t="s">
        <v>97</v>
      </c>
      <c r="B28" s="87" t="s">
        <v>100</v>
      </c>
      <c r="C28" s="113">
        <v>360</v>
      </c>
      <c r="D28" s="151"/>
      <c r="E28" s="122"/>
      <c r="F28" s="122"/>
      <c r="G28" s="122"/>
      <c r="H28" s="122"/>
      <c r="I28" s="182"/>
      <c r="J28" s="122"/>
      <c r="K28" s="122"/>
      <c r="L28" s="122"/>
      <c r="M28" s="122"/>
      <c r="N28" s="122"/>
      <c r="O28" s="122"/>
      <c r="P28" s="122"/>
      <c r="Q28" s="122"/>
      <c r="R28" s="122"/>
      <c r="S28" s="182"/>
      <c r="T28" s="122"/>
      <c r="U28" s="122"/>
      <c r="V28" s="122"/>
      <c r="W28" s="122"/>
      <c r="X28" s="122"/>
      <c r="Y28" s="182"/>
      <c r="Z28" s="122"/>
      <c r="AA28" s="122"/>
      <c r="AB28" s="182"/>
      <c r="AC28" s="122"/>
      <c r="AD28" s="122"/>
      <c r="AE28" s="197"/>
      <c r="AF28" s="118">
        <f t="shared" si="0"/>
        <v>0</v>
      </c>
      <c r="AG28" s="175"/>
      <c r="AH28" s="39">
        <v>360</v>
      </c>
      <c r="AI28" s="39"/>
      <c r="AJ28" s="124"/>
      <c r="AK28" s="193"/>
      <c r="AL28" s="193"/>
      <c r="AM28" s="24">
        <f t="shared" si="1"/>
        <v>360</v>
      </c>
    </row>
    <row r="29" spans="1:39" ht="14.25" customHeight="1">
      <c r="A29" s="101" t="s">
        <v>97</v>
      </c>
      <c r="B29" s="87" t="s">
        <v>102</v>
      </c>
      <c r="C29" s="113">
        <v>57.72</v>
      </c>
      <c r="D29" s="151"/>
      <c r="E29" s="122"/>
      <c r="F29" s="122"/>
      <c r="G29" s="122"/>
      <c r="H29" s="122"/>
      <c r="I29" s="182"/>
      <c r="J29" s="122"/>
      <c r="K29" s="122"/>
      <c r="L29" s="122"/>
      <c r="M29" s="122"/>
      <c r="N29" s="122"/>
      <c r="O29" s="122"/>
      <c r="P29" s="122"/>
      <c r="Q29" s="122"/>
      <c r="R29" s="122"/>
      <c r="S29" s="182"/>
      <c r="T29" s="122"/>
      <c r="U29" s="122"/>
      <c r="V29" s="122"/>
      <c r="W29" s="122"/>
      <c r="X29" s="122"/>
      <c r="Y29" s="182"/>
      <c r="Z29" s="122">
        <v>57.72</v>
      </c>
      <c r="AA29" s="122"/>
      <c r="AB29" s="182"/>
      <c r="AC29" s="122"/>
      <c r="AD29" s="122"/>
      <c r="AE29" s="197"/>
      <c r="AF29" s="118">
        <f t="shared" si="0"/>
        <v>57.72</v>
      </c>
      <c r="AG29" s="175"/>
      <c r="AH29" s="39"/>
      <c r="AI29" s="39"/>
      <c r="AJ29" s="124"/>
      <c r="AK29" s="193"/>
      <c r="AL29" s="193"/>
      <c r="AM29" s="24">
        <f t="shared" si="1"/>
        <v>0</v>
      </c>
    </row>
    <row r="30" spans="1:39" ht="14.25" customHeight="1">
      <c r="A30" s="101" t="s">
        <v>99</v>
      </c>
      <c r="B30" s="87" t="s">
        <v>105</v>
      </c>
      <c r="C30" s="112">
        <v>100</v>
      </c>
      <c r="D30" s="151"/>
      <c r="E30" s="122"/>
      <c r="F30" s="122"/>
      <c r="G30" s="122"/>
      <c r="H30" s="122"/>
      <c r="I30" s="182"/>
      <c r="J30" s="122"/>
      <c r="K30" s="122"/>
      <c r="L30" s="122"/>
      <c r="M30" s="122"/>
      <c r="N30" s="122"/>
      <c r="O30" s="122"/>
      <c r="P30" s="122"/>
      <c r="Q30" s="122"/>
      <c r="R30" s="122"/>
      <c r="S30" s="182"/>
      <c r="T30" s="122"/>
      <c r="U30" s="122"/>
      <c r="V30" s="122"/>
      <c r="W30" s="122"/>
      <c r="X30" s="122"/>
      <c r="Y30" s="182"/>
      <c r="Z30" s="122"/>
      <c r="AA30" s="122"/>
      <c r="AB30" s="182"/>
      <c r="AC30" s="122"/>
      <c r="AD30" s="122"/>
      <c r="AE30" s="197"/>
      <c r="AF30" s="118">
        <f t="shared" si="0"/>
        <v>0</v>
      </c>
      <c r="AG30" s="175"/>
      <c r="AH30" s="39"/>
      <c r="AI30" s="39"/>
      <c r="AJ30" s="124">
        <v>100</v>
      </c>
      <c r="AK30" s="193"/>
      <c r="AL30" s="193"/>
      <c r="AM30" s="24">
        <f t="shared" si="1"/>
        <v>100</v>
      </c>
    </row>
    <row r="31" spans="1:39" ht="14.25" customHeight="1">
      <c r="A31" s="101" t="s">
        <v>106</v>
      </c>
      <c r="B31" s="231" t="s">
        <v>107</v>
      </c>
      <c r="C31" s="230">
        <v>312</v>
      </c>
      <c r="D31" s="151"/>
      <c r="E31" s="122"/>
      <c r="F31" s="122"/>
      <c r="G31" s="122"/>
      <c r="H31" s="122"/>
      <c r="I31" s="182"/>
      <c r="J31" s="122"/>
      <c r="K31" s="122"/>
      <c r="L31" s="122"/>
      <c r="M31" s="122"/>
      <c r="N31" s="122"/>
      <c r="O31" s="122">
        <v>312</v>
      </c>
      <c r="P31" s="122"/>
      <c r="Q31" s="122"/>
      <c r="R31" s="122"/>
      <c r="S31" s="182"/>
      <c r="T31" s="122"/>
      <c r="U31" s="122"/>
      <c r="V31" s="122"/>
      <c r="W31" s="122"/>
      <c r="X31" s="122"/>
      <c r="Y31" s="182"/>
      <c r="Z31" s="122"/>
      <c r="AA31" s="122"/>
      <c r="AB31" s="182"/>
      <c r="AC31" s="122"/>
      <c r="AD31" s="122"/>
      <c r="AE31" s="197"/>
      <c r="AF31" s="118">
        <f t="shared" si="0"/>
        <v>312</v>
      </c>
      <c r="AG31" s="175"/>
      <c r="AH31" s="39"/>
      <c r="AI31" s="39"/>
      <c r="AJ31" s="124"/>
      <c r="AK31" s="193"/>
      <c r="AL31" s="193"/>
      <c r="AM31" s="24">
        <f t="shared" si="1"/>
        <v>0</v>
      </c>
    </row>
    <row r="32" spans="1:39" ht="14.25" customHeight="1">
      <c r="A32" s="101" t="s">
        <v>120</v>
      </c>
      <c r="B32" s="86" t="s">
        <v>108</v>
      </c>
      <c r="C32" s="229">
        <v>7.25</v>
      </c>
      <c r="D32" s="152"/>
      <c r="E32" s="122"/>
      <c r="F32" s="122"/>
      <c r="G32" s="122"/>
      <c r="H32" s="122"/>
      <c r="I32" s="182"/>
      <c r="J32" s="122"/>
      <c r="K32" s="122"/>
      <c r="L32" s="122"/>
      <c r="M32" s="122"/>
      <c r="N32" s="122"/>
      <c r="O32" s="122"/>
      <c r="P32" s="122"/>
      <c r="Q32" s="122"/>
      <c r="R32" s="122"/>
      <c r="S32" s="182"/>
      <c r="T32" s="122"/>
      <c r="U32" s="122"/>
      <c r="V32" s="122"/>
      <c r="W32" s="122"/>
      <c r="X32" s="122"/>
      <c r="Y32" s="182"/>
      <c r="Z32" s="122"/>
      <c r="AA32" s="122"/>
      <c r="AB32" s="182"/>
      <c r="AC32" s="122"/>
      <c r="AD32" s="122"/>
      <c r="AE32" s="197"/>
      <c r="AF32" s="118">
        <f t="shared" si="0"/>
        <v>0</v>
      </c>
      <c r="AG32" s="175"/>
      <c r="AH32" s="39">
        <v>7.25</v>
      </c>
      <c r="AI32" s="39"/>
      <c r="AJ32" s="124"/>
      <c r="AK32" s="193"/>
      <c r="AL32" s="193"/>
      <c r="AM32" s="24">
        <f t="shared" si="1"/>
        <v>7.25</v>
      </c>
    </row>
    <row r="33" spans="1:39" ht="14.25" customHeight="1">
      <c r="A33" s="101" t="s">
        <v>120</v>
      </c>
      <c r="B33" s="86" t="s">
        <v>109</v>
      </c>
      <c r="C33" s="113">
        <v>230</v>
      </c>
      <c r="D33" s="153"/>
      <c r="E33" s="122"/>
      <c r="F33" s="122"/>
      <c r="G33" s="122"/>
      <c r="H33" s="122"/>
      <c r="I33" s="182"/>
      <c r="J33" s="122"/>
      <c r="K33" s="122"/>
      <c r="L33" s="122"/>
      <c r="M33" s="122"/>
      <c r="N33" s="122"/>
      <c r="O33" s="122"/>
      <c r="P33" s="122"/>
      <c r="Q33" s="122"/>
      <c r="R33" s="122"/>
      <c r="S33" s="182"/>
      <c r="T33" s="122"/>
      <c r="U33" s="122"/>
      <c r="V33" s="122"/>
      <c r="W33" s="122"/>
      <c r="X33" s="122"/>
      <c r="Y33" s="182"/>
      <c r="Z33" s="122"/>
      <c r="AA33" s="122"/>
      <c r="AB33" s="182"/>
      <c r="AC33" s="122"/>
      <c r="AD33" s="122"/>
      <c r="AE33" s="197"/>
      <c r="AF33" s="118">
        <f t="shared" si="0"/>
        <v>0</v>
      </c>
      <c r="AG33" s="175"/>
      <c r="AH33" s="39">
        <v>230</v>
      </c>
      <c r="AI33" s="39"/>
      <c r="AJ33" s="124"/>
      <c r="AK33" s="193"/>
      <c r="AL33" s="193"/>
      <c r="AM33" s="24">
        <f t="shared" si="1"/>
        <v>230</v>
      </c>
    </row>
    <row r="34" spans="1:39" ht="14.25" customHeight="1">
      <c r="A34" s="101" t="s">
        <v>120</v>
      </c>
      <c r="B34" s="86" t="s">
        <v>110</v>
      </c>
      <c r="C34" s="113">
        <v>21.67</v>
      </c>
      <c r="D34" s="151"/>
      <c r="E34" s="122"/>
      <c r="F34" s="122"/>
      <c r="G34" s="122"/>
      <c r="H34" s="122"/>
      <c r="I34" s="182"/>
      <c r="J34" s="122"/>
      <c r="K34" s="122"/>
      <c r="L34" s="122"/>
      <c r="M34" s="122"/>
      <c r="N34" s="122"/>
      <c r="O34" s="122"/>
      <c r="P34" s="122"/>
      <c r="Q34" s="122"/>
      <c r="R34" s="122"/>
      <c r="S34" s="182"/>
      <c r="T34" s="122"/>
      <c r="U34" s="122"/>
      <c r="V34" s="122"/>
      <c r="W34" s="122"/>
      <c r="X34" s="122"/>
      <c r="Y34" s="182"/>
      <c r="Z34" s="122"/>
      <c r="AA34" s="122"/>
      <c r="AB34" s="182"/>
      <c r="AC34" s="122"/>
      <c r="AD34" s="122"/>
      <c r="AE34" s="197"/>
      <c r="AF34" s="118">
        <f t="shared" si="0"/>
        <v>0</v>
      </c>
      <c r="AG34" s="175"/>
      <c r="AH34" s="39">
        <v>21.67</v>
      </c>
      <c r="AI34" s="39"/>
      <c r="AJ34" s="124"/>
      <c r="AK34" s="193"/>
      <c r="AL34" s="193"/>
      <c r="AM34" s="24">
        <f t="shared" si="1"/>
        <v>21.67</v>
      </c>
    </row>
    <row r="35" spans="1:39" ht="14.25" customHeight="1">
      <c r="A35" s="101" t="s">
        <v>120</v>
      </c>
      <c r="B35" s="95" t="s">
        <v>119</v>
      </c>
      <c r="C35" s="112">
        <v>81.64</v>
      </c>
      <c r="D35" s="151"/>
      <c r="E35" s="122"/>
      <c r="F35" s="122"/>
      <c r="G35" s="122"/>
      <c r="H35" s="122"/>
      <c r="I35" s="182"/>
      <c r="J35" s="122"/>
      <c r="K35" s="122"/>
      <c r="L35" s="122"/>
      <c r="M35" s="122"/>
      <c r="N35" s="122"/>
      <c r="O35" s="122"/>
      <c r="P35" s="122"/>
      <c r="Q35" s="122"/>
      <c r="R35" s="122"/>
      <c r="S35" s="182"/>
      <c r="T35" s="122"/>
      <c r="U35" s="122"/>
      <c r="V35" s="122"/>
      <c r="W35" s="122"/>
      <c r="X35" s="122"/>
      <c r="Y35" s="182"/>
      <c r="Z35" s="122"/>
      <c r="AA35" s="122"/>
      <c r="AB35" s="182"/>
      <c r="AC35" s="122"/>
      <c r="AD35" s="122"/>
      <c r="AE35" s="197"/>
      <c r="AF35" s="118">
        <f t="shared" si="0"/>
        <v>0</v>
      </c>
      <c r="AG35" s="175"/>
      <c r="AH35" s="39">
        <v>81.64</v>
      </c>
      <c r="AI35" s="39"/>
      <c r="AJ35" s="124"/>
      <c r="AK35" s="193"/>
      <c r="AL35" s="193"/>
      <c r="AM35" s="24">
        <f t="shared" si="1"/>
        <v>81.64</v>
      </c>
    </row>
    <row r="36" spans="1:39" ht="14.25" customHeight="1">
      <c r="A36" s="101" t="s">
        <v>120</v>
      </c>
      <c r="B36" s="86" t="s">
        <v>111</v>
      </c>
      <c r="C36" s="113">
        <v>6716.16</v>
      </c>
      <c r="D36" s="151"/>
      <c r="E36" s="122"/>
      <c r="F36" s="122"/>
      <c r="G36" s="122"/>
      <c r="H36" s="122"/>
      <c r="I36" s="182"/>
      <c r="J36" s="122"/>
      <c r="K36" s="122"/>
      <c r="L36" s="122"/>
      <c r="M36" s="122"/>
      <c r="N36" s="122"/>
      <c r="O36" s="122"/>
      <c r="P36" s="122"/>
      <c r="Q36" s="122"/>
      <c r="R36" s="122"/>
      <c r="S36" s="182"/>
      <c r="T36" s="122"/>
      <c r="U36" s="122"/>
      <c r="V36" s="122"/>
      <c r="W36" s="122"/>
      <c r="X36" s="122"/>
      <c r="Y36" s="182"/>
      <c r="Z36" s="122"/>
      <c r="AA36" s="122"/>
      <c r="AB36" s="182"/>
      <c r="AC36" s="122"/>
      <c r="AD36" s="122"/>
      <c r="AE36" s="197"/>
      <c r="AF36" s="118">
        <f t="shared" si="0"/>
        <v>0</v>
      </c>
      <c r="AG36" s="175"/>
      <c r="AH36" s="39"/>
      <c r="AI36" s="39">
        <v>5653.96</v>
      </c>
      <c r="AJ36" s="125">
        <v>1062.2</v>
      </c>
      <c r="AK36" s="193"/>
      <c r="AL36" s="193"/>
      <c r="AM36" s="24">
        <f t="shared" si="1"/>
        <v>6716.16</v>
      </c>
    </row>
    <row r="37" spans="1:39" ht="14.25" customHeight="1">
      <c r="A37" s="101" t="s">
        <v>120</v>
      </c>
      <c r="B37" s="86" t="s">
        <v>85</v>
      </c>
      <c r="C37" s="112">
        <v>51.04</v>
      </c>
      <c r="D37" s="151"/>
      <c r="E37" s="122"/>
      <c r="F37" s="122"/>
      <c r="G37" s="122"/>
      <c r="H37" s="122"/>
      <c r="I37" s="182"/>
      <c r="J37" s="122"/>
      <c r="K37" s="122"/>
      <c r="L37" s="122"/>
      <c r="M37" s="122"/>
      <c r="N37" s="122"/>
      <c r="O37" s="122"/>
      <c r="P37" s="122"/>
      <c r="Q37" s="122"/>
      <c r="R37" s="122"/>
      <c r="S37" s="182"/>
      <c r="T37" s="122">
        <v>51.04</v>
      </c>
      <c r="U37" s="122"/>
      <c r="V37" s="122"/>
      <c r="W37" s="122"/>
      <c r="X37" s="122"/>
      <c r="Y37" s="182"/>
      <c r="Z37" s="122"/>
      <c r="AA37" s="122"/>
      <c r="AB37" s="182"/>
      <c r="AC37" s="122"/>
      <c r="AD37" s="122"/>
      <c r="AE37" s="197"/>
      <c r="AF37" s="118">
        <f t="shared" si="0"/>
        <v>51.04</v>
      </c>
      <c r="AG37" s="175"/>
      <c r="AH37" s="39"/>
      <c r="AI37" s="39"/>
      <c r="AJ37" s="124"/>
      <c r="AK37" s="193"/>
      <c r="AL37" s="193"/>
      <c r="AM37" s="24">
        <f t="shared" si="1"/>
        <v>0</v>
      </c>
    </row>
    <row r="38" spans="1:39" ht="14.25" customHeight="1">
      <c r="A38" s="101" t="s">
        <v>120</v>
      </c>
      <c r="B38" s="86" t="s">
        <v>85</v>
      </c>
      <c r="C38" s="112">
        <v>11.99</v>
      </c>
      <c r="D38" s="151"/>
      <c r="E38" s="132"/>
      <c r="F38" s="122"/>
      <c r="G38" s="122"/>
      <c r="H38" s="122"/>
      <c r="I38" s="182"/>
      <c r="J38" s="122"/>
      <c r="K38" s="122"/>
      <c r="L38" s="122"/>
      <c r="M38" s="122"/>
      <c r="N38" s="122"/>
      <c r="O38" s="122"/>
      <c r="P38" s="122"/>
      <c r="Q38" s="122"/>
      <c r="R38" s="122"/>
      <c r="S38" s="182"/>
      <c r="T38" s="122">
        <v>11.99</v>
      </c>
      <c r="U38" s="122"/>
      <c r="V38" s="122"/>
      <c r="W38" s="122"/>
      <c r="X38" s="122"/>
      <c r="Y38" s="182"/>
      <c r="Z38" s="122"/>
      <c r="AA38" s="122"/>
      <c r="AB38" s="182"/>
      <c r="AC38" s="122"/>
      <c r="AD38" s="122"/>
      <c r="AE38" s="197"/>
      <c r="AF38" s="118">
        <f t="shared" si="0"/>
        <v>11.99</v>
      </c>
      <c r="AG38" s="175"/>
      <c r="AH38" s="39"/>
      <c r="AI38" s="39"/>
      <c r="AJ38" s="124"/>
      <c r="AK38" s="193"/>
      <c r="AL38" s="193"/>
      <c r="AM38" s="24">
        <f t="shared" si="1"/>
        <v>0</v>
      </c>
    </row>
    <row r="39" spans="1:39" ht="13.8">
      <c r="A39" s="101" t="s">
        <v>120</v>
      </c>
      <c r="B39" s="86" t="s">
        <v>85</v>
      </c>
      <c r="C39" s="112">
        <v>44.2</v>
      </c>
      <c r="D39" s="154"/>
      <c r="E39" s="132"/>
      <c r="F39" s="122"/>
      <c r="G39" s="122"/>
      <c r="H39" s="122"/>
      <c r="I39" s="182"/>
      <c r="J39" s="122"/>
      <c r="K39" s="122"/>
      <c r="L39" s="122"/>
      <c r="M39" s="122"/>
      <c r="N39" s="122"/>
      <c r="O39" s="122"/>
      <c r="P39" s="122"/>
      <c r="Q39" s="122"/>
      <c r="R39" s="122"/>
      <c r="S39" s="182"/>
      <c r="T39" s="122">
        <v>44.2</v>
      </c>
      <c r="U39" s="122"/>
      <c r="V39" s="122"/>
      <c r="W39" s="122"/>
      <c r="X39" s="122"/>
      <c r="Y39" s="182"/>
      <c r="Z39" s="122"/>
      <c r="AA39" s="122"/>
      <c r="AB39" s="182"/>
      <c r="AC39" s="122"/>
      <c r="AD39" s="122"/>
      <c r="AE39" s="197"/>
      <c r="AF39" s="118">
        <f t="shared" si="0"/>
        <v>44.2</v>
      </c>
      <c r="AG39" s="175"/>
      <c r="AH39" s="39"/>
      <c r="AI39" s="39"/>
      <c r="AJ39" s="124"/>
      <c r="AK39" s="193"/>
      <c r="AL39" s="193"/>
      <c r="AM39" s="24">
        <f t="shared" si="1"/>
        <v>0</v>
      </c>
    </row>
    <row r="40" spans="1:39" ht="13.8">
      <c r="A40" s="101" t="s">
        <v>120</v>
      </c>
      <c r="B40" s="86" t="s">
        <v>85</v>
      </c>
      <c r="C40" s="112">
        <v>16.489999999999998</v>
      </c>
      <c r="D40" s="154"/>
      <c r="E40" s="132"/>
      <c r="F40" s="122"/>
      <c r="G40" s="122"/>
      <c r="H40" s="122"/>
      <c r="I40" s="182"/>
      <c r="J40" s="122"/>
      <c r="K40" s="122"/>
      <c r="L40" s="122"/>
      <c r="M40" s="122"/>
      <c r="N40" s="122"/>
      <c r="O40" s="122"/>
      <c r="P40" s="122"/>
      <c r="Q40" s="122"/>
      <c r="R40" s="122"/>
      <c r="S40" s="182"/>
      <c r="T40" s="122">
        <v>16.489999999999998</v>
      </c>
      <c r="U40" s="122"/>
      <c r="V40" s="122"/>
      <c r="W40" s="122"/>
      <c r="X40" s="122"/>
      <c r="Y40" s="182"/>
      <c r="Z40" s="122"/>
      <c r="AA40" s="122"/>
      <c r="AB40" s="182"/>
      <c r="AC40" s="122"/>
      <c r="AD40" s="122"/>
      <c r="AE40" s="197"/>
      <c r="AF40" s="118">
        <f t="shared" si="0"/>
        <v>16.489999999999998</v>
      </c>
      <c r="AG40" s="175"/>
      <c r="AH40" s="39"/>
      <c r="AI40" s="39"/>
      <c r="AJ40" s="124"/>
      <c r="AK40" s="193"/>
      <c r="AL40" s="193"/>
      <c r="AM40" s="24">
        <f t="shared" si="1"/>
        <v>0</v>
      </c>
    </row>
    <row r="41" spans="1:39" ht="13.8">
      <c r="A41" s="101" t="s">
        <v>120</v>
      </c>
      <c r="B41" s="86" t="s">
        <v>85</v>
      </c>
      <c r="C41" s="112">
        <v>9.08</v>
      </c>
      <c r="D41" s="154"/>
      <c r="E41" s="132"/>
      <c r="F41" s="122"/>
      <c r="G41" s="122"/>
      <c r="H41" s="122"/>
      <c r="I41" s="182"/>
      <c r="J41" s="122"/>
      <c r="K41" s="122"/>
      <c r="L41" s="122"/>
      <c r="M41" s="122"/>
      <c r="N41" s="122"/>
      <c r="O41" s="122"/>
      <c r="P41" s="122"/>
      <c r="Q41" s="122"/>
      <c r="R41" s="122"/>
      <c r="S41" s="182"/>
      <c r="T41" s="122">
        <v>9.08</v>
      </c>
      <c r="U41" s="122"/>
      <c r="V41" s="122"/>
      <c r="W41" s="122"/>
      <c r="X41" s="122"/>
      <c r="Y41" s="182"/>
      <c r="Z41" s="122"/>
      <c r="AA41" s="122"/>
      <c r="AB41" s="182"/>
      <c r="AC41" s="122"/>
      <c r="AD41" s="122"/>
      <c r="AE41" s="197"/>
      <c r="AF41" s="118">
        <f t="shared" si="0"/>
        <v>9.08</v>
      </c>
      <c r="AG41" s="175"/>
      <c r="AH41" s="39"/>
      <c r="AI41" s="39"/>
      <c r="AJ41" s="124"/>
      <c r="AK41" s="193"/>
      <c r="AL41" s="193"/>
      <c r="AM41" s="24">
        <f t="shared" si="1"/>
        <v>0</v>
      </c>
    </row>
    <row r="42" spans="1:39" ht="13.8">
      <c r="A42" s="101" t="s">
        <v>120</v>
      </c>
      <c r="B42" s="86" t="s">
        <v>85</v>
      </c>
      <c r="C42" s="112">
        <v>8.49</v>
      </c>
      <c r="D42" s="154"/>
      <c r="E42" s="132"/>
      <c r="F42" s="122"/>
      <c r="G42" s="122"/>
      <c r="H42" s="122"/>
      <c r="I42" s="182"/>
      <c r="J42" s="122"/>
      <c r="K42" s="122"/>
      <c r="L42" s="122"/>
      <c r="M42" s="122"/>
      <c r="N42" s="122"/>
      <c r="O42" s="122"/>
      <c r="P42" s="122"/>
      <c r="Q42" s="122"/>
      <c r="R42" s="122"/>
      <c r="S42" s="182"/>
      <c r="T42" s="122">
        <v>8.49</v>
      </c>
      <c r="U42" s="122"/>
      <c r="V42" s="122"/>
      <c r="W42" s="122"/>
      <c r="X42" s="122"/>
      <c r="Y42" s="182"/>
      <c r="Z42" s="122"/>
      <c r="AA42" s="122"/>
      <c r="AB42" s="182"/>
      <c r="AC42" s="122"/>
      <c r="AD42" s="122"/>
      <c r="AE42" s="197"/>
      <c r="AF42" s="118">
        <f t="shared" si="0"/>
        <v>8.49</v>
      </c>
      <c r="AG42" s="175"/>
      <c r="AH42" s="39"/>
      <c r="AI42" s="39"/>
      <c r="AJ42" s="124"/>
      <c r="AK42" s="193"/>
      <c r="AL42" s="193"/>
      <c r="AM42" s="24">
        <f t="shared" si="1"/>
        <v>0</v>
      </c>
    </row>
    <row r="43" spans="1:39" ht="14.25" customHeight="1">
      <c r="A43" s="101" t="s">
        <v>120</v>
      </c>
      <c r="B43" s="95" t="s">
        <v>85</v>
      </c>
      <c r="C43" s="103">
        <v>13.66</v>
      </c>
      <c r="D43" s="154"/>
      <c r="E43" s="132"/>
      <c r="F43" s="122"/>
      <c r="G43" s="122"/>
      <c r="H43" s="122"/>
      <c r="I43" s="182"/>
      <c r="J43" s="122"/>
      <c r="K43" s="122"/>
      <c r="L43" s="122"/>
      <c r="M43" s="122"/>
      <c r="N43" s="122"/>
      <c r="O43" s="122"/>
      <c r="P43" s="122"/>
      <c r="Q43" s="122"/>
      <c r="R43" s="122"/>
      <c r="S43" s="182"/>
      <c r="T43" s="122">
        <v>13.66</v>
      </c>
      <c r="U43" s="122"/>
      <c r="V43" s="122"/>
      <c r="W43" s="122"/>
      <c r="X43" s="122"/>
      <c r="Y43" s="182"/>
      <c r="Z43" s="122"/>
      <c r="AA43" s="122"/>
      <c r="AB43" s="182"/>
      <c r="AC43" s="122"/>
      <c r="AD43" s="122"/>
      <c r="AE43" s="197"/>
      <c r="AF43" s="118">
        <f t="shared" si="0"/>
        <v>13.66</v>
      </c>
      <c r="AG43" s="175"/>
      <c r="AH43" s="39"/>
      <c r="AI43" s="39"/>
      <c r="AJ43" s="124"/>
      <c r="AK43" s="193"/>
      <c r="AL43" s="193"/>
      <c r="AM43" s="24">
        <f t="shared" si="1"/>
        <v>0</v>
      </c>
    </row>
    <row r="44" spans="1:39" ht="14.25" customHeight="1">
      <c r="A44" s="101" t="s">
        <v>120</v>
      </c>
      <c r="B44" s="95" t="s">
        <v>85</v>
      </c>
      <c r="C44" s="110">
        <v>14.65</v>
      </c>
      <c r="D44" s="154"/>
      <c r="E44" s="132"/>
      <c r="F44" s="122"/>
      <c r="G44" s="122"/>
      <c r="H44" s="122"/>
      <c r="I44" s="182"/>
      <c r="J44" s="122"/>
      <c r="K44" s="122"/>
      <c r="L44" s="122"/>
      <c r="M44" s="122"/>
      <c r="N44" s="122"/>
      <c r="O44" s="122"/>
      <c r="P44" s="122"/>
      <c r="Q44" s="122"/>
      <c r="R44" s="122"/>
      <c r="S44" s="182"/>
      <c r="T44" s="122">
        <v>14.65</v>
      </c>
      <c r="U44" s="122"/>
      <c r="V44" s="122"/>
      <c r="W44" s="122"/>
      <c r="X44" s="122"/>
      <c r="Y44" s="182"/>
      <c r="Z44" s="122"/>
      <c r="AA44" s="122"/>
      <c r="AB44" s="182"/>
      <c r="AC44" s="122"/>
      <c r="AD44" s="122"/>
      <c r="AE44" s="197"/>
      <c r="AF44" s="118">
        <f t="shared" si="0"/>
        <v>14.65</v>
      </c>
      <c r="AG44" s="175"/>
      <c r="AH44" s="39"/>
      <c r="AI44" s="39"/>
      <c r="AJ44" s="124"/>
      <c r="AK44" s="193"/>
      <c r="AL44" s="193"/>
      <c r="AM44" s="24">
        <f t="shared" si="1"/>
        <v>0</v>
      </c>
    </row>
    <row r="45" spans="1:39" ht="13.8">
      <c r="A45" s="101" t="s">
        <v>120</v>
      </c>
      <c r="B45" s="95" t="s">
        <v>85</v>
      </c>
      <c r="C45" s="110">
        <v>11.48</v>
      </c>
      <c r="D45" s="154"/>
      <c r="E45" s="132"/>
      <c r="F45" s="122"/>
      <c r="G45" s="122"/>
      <c r="H45" s="122"/>
      <c r="I45" s="182"/>
      <c r="J45" s="122"/>
      <c r="K45" s="122"/>
      <c r="L45" s="122"/>
      <c r="M45" s="122"/>
      <c r="N45" s="122"/>
      <c r="O45" s="122"/>
      <c r="P45" s="122"/>
      <c r="Q45" s="122"/>
      <c r="R45" s="122"/>
      <c r="S45" s="182"/>
      <c r="T45" s="122">
        <v>11.48</v>
      </c>
      <c r="U45" s="122"/>
      <c r="V45" s="122"/>
      <c r="W45" s="122"/>
      <c r="X45" s="122"/>
      <c r="Y45" s="182"/>
      <c r="Z45" s="122"/>
      <c r="AA45" s="122"/>
      <c r="AB45" s="182"/>
      <c r="AC45" s="122"/>
      <c r="AD45" s="122"/>
      <c r="AE45" s="197"/>
      <c r="AF45" s="118">
        <f t="shared" si="0"/>
        <v>11.48</v>
      </c>
      <c r="AG45" s="175"/>
      <c r="AH45" s="39"/>
      <c r="AI45" s="39"/>
      <c r="AJ45" s="124"/>
      <c r="AK45" s="193"/>
      <c r="AL45" s="193"/>
      <c r="AM45" s="24">
        <f t="shared" si="1"/>
        <v>0</v>
      </c>
    </row>
    <row r="46" spans="1:39" ht="13.8">
      <c r="A46" s="101" t="s">
        <v>120</v>
      </c>
      <c r="B46" s="95" t="s">
        <v>85</v>
      </c>
      <c r="C46" s="110">
        <v>6.99</v>
      </c>
      <c r="D46" s="154"/>
      <c r="E46" s="132"/>
      <c r="F46" s="122"/>
      <c r="G46" s="122"/>
      <c r="H46" s="122"/>
      <c r="I46" s="182"/>
      <c r="J46" s="122"/>
      <c r="K46" s="122"/>
      <c r="L46" s="122"/>
      <c r="M46" s="122"/>
      <c r="N46" s="122"/>
      <c r="O46" s="122"/>
      <c r="P46" s="122"/>
      <c r="Q46" s="122"/>
      <c r="R46" s="122"/>
      <c r="S46" s="182"/>
      <c r="T46" s="122">
        <v>6.99</v>
      </c>
      <c r="U46" s="122"/>
      <c r="V46" s="122"/>
      <c r="W46" s="122"/>
      <c r="X46" s="122"/>
      <c r="Y46" s="182"/>
      <c r="Z46" s="122"/>
      <c r="AA46" s="122"/>
      <c r="AB46" s="182"/>
      <c r="AC46" s="122"/>
      <c r="AD46" s="122"/>
      <c r="AE46" s="197"/>
      <c r="AF46" s="118">
        <f t="shared" si="0"/>
        <v>6.99</v>
      </c>
      <c r="AG46" s="175"/>
      <c r="AH46" s="39"/>
      <c r="AI46" s="39"/>
      <c r="AJ46" s="124"/>
      <c r="AK46" s="193"/>
      <c r="AL46" s="193"/>
      <c r="AM46" s="24">
        <f t="shared" si="1"/>
        <v>0</v>
      </c>
    </row>
    <row r="47" spans="1:39" ht="14.25" customHeight="1">
      <c r="A47" s="101" t="s">
        <v>120</v>
      </c>
      <c r="B47" s="95" t="s">
        <v>85</v>
      </c>
      <c r="C47" s="110">
        <v>8.3699999999999992</v>
      </c>
      <c r="D47" s="154"/>
      <c r="E47" s="132"/>
      <c r="F47" s="122"/>
      <c r="G47" s="122"/>
      <c r="H47" s="122"/>
      <c r="I47" s="182"/>
      <c r="J47" s="122"/>
      <c r="K47" s="122"/>
      <c r="L47" s="122"/>
      <c r="M47" s="122"/>
      <c r="N47" s="122"/>
      <c r="O47" s="122"/>
      <c r="P47" s="122"/>
      <c r="Q47" s="122"/>
      <c r="R47" s="122"/>
      <c r="S47" s="182"/>
      <c r="T47" s="122">
        <v>8.3699999999999992</v>
      </c>
      <c r="U47" s="122"/>
      <c r="V47" s="122"/>
      <c r="W47" s="122"/>
      <c r="X47" s="122"/>
      <c r="Y47" s="182"/>
      <c r="Z47" s="122"/>
      <c r="AA47" s="122"/>
      <c r="AB47" s="182"/>
      <c r="AC47" s="122"/>
      <c r="AD47" s="122"/>
      <c r="AE47" s="197"/>
      <c r="AF47" s="118">
        <f t="shared" si="0"/>
        <v>8.3699999999999992</v>
      </c>
      <c r="AG47" s="175"/>
      <c r="AH47" s="39"/>
      <c r="AI47" s="39"/>
      <c r="AJ47" s="124"/>
      <c r="AK47" s="193"/>
      <c r="AL47" s="193"/>
      <c r="AM47" s="24">
        <f t="shared" si="1"/>
        <v>0</v>
      </c>
    </row>
    <row r="48" spans="1:39" ht="14.25" customHeight="1">
      <c r="A48" s="101" t="s">
        <v>120</v>
      </c>
      <c r="B48" s="95" t="s">
        <v>90</v>
      </c>
      <c r="C48" s="110">
        <v>36.35</v>
      </c>
      <c r="D48" s="154"/>
      <c r="E48" s="132"/>
      <c r="F48" s="122"/>
      <c r="G48" s="122"/>
      <c r="H48" s="122"/>
      <c r="I48" s="182"/>
      <c r="J48" s="122"/>
      <c r="K48" s="122"/>
      <c r="L48" s="122"/>
      <c r="M48" s="122"/>
      <c r="N48" s="122"/>
      <c r="O48" s="122"/>
      <c r="P48" s="122"/>
      <c r="Q48" s="122"/>
      <c r="R48" s="122"/>
      <c r="S48" s="182"/>
      <c r="T48" s="122">
        <v>36.35</v>
      </c>
      <c r="U48" s="122"/>
      <c r="V48" s="122"/>
      <c r="W48" s="122"/>
      <c r="X48" s="122"/>
      <c r="Y48" s="182"/>
      <c r="Z48" s="122"/>
      <c r="AA48" s="122"/>
      <c r="AB48" s="182"/>
      <c r="AC48" s="122"/>
      <c r="AD48" s="122"/>
      <c r="AE48" s="197"/>
      <c r="AF48" s="118">
        <f t="shared" si="0"/>
        <v>36.35</v>
      </c>
      <c r="AG48" s="175"/>
      <c r="AH48" s="39"/>
      <c r="AI48" s="39"/>
      <c r="AJ48" s="124"/>
      <c r="AK48" s="193"/>
      <c r="AL48" s="193"/>
      <c r="AM48" s="24">
        <f t="shared" si="1"/>
        <v>0</v>
      </c>
    </row>
    <row r="49" spans="1:40" ht="14.25" customHeight="1">
      <c r="A49" s="101" t="s">
        <v>120</v>
      </c>
      <c r="B49" s="95" t="s">
        <v>112</v>
      </c>
      <c r="C49" s="110">
        <v>226</v>
      </c>
      <c r="D49" s="154"/>
      <c r="E49" s="132"/>
      <c r="F49" s="122"/>
      <c r="G49" s="122"/>
      <c r="H49" s="122"/>
      <c r="I49" s="182"/>
      <c r="J49" s="122"/>
      <c r="K49" s="122"/>
      <c r="L49" s="122"/>
      <c r="M49" s="122"/>
      <c r="N49" s="122"/>
      <c r="O49" s="122"/>
      <c r="P49" s="122"/>
      <c r="Q49" s="122"/>
      <c r="R49" s="122"/>
      <c r="S49" s="182"/>
      <c r="T49" s="122">
        <v>226</v>
      </c>
      <c r="U49" s="122"/>
      <c r="V49" s="122"/>
      <c r="W49" s="122"/>
      <c r="X49" s="122"/>
      <c r="Y49" s="182"/>
      <c r="Z49" s="122"/>
      <c r="AA49" s="122"/>
      <c r="AB49" s="182"/>
      <c r="AC49" s="122"/>
      <c r="AD49" s="122"/>
      <c r="AE49" s="197"/>
      <c r="AF49" s="118">
        <f t="shared" si="0"/>
        <v>226</v>
      </c>
      <c r="AG49" s="175"/>
      <c r="AH49" s="39"/>
      <c r="AI49" s="39"/>
      <c r="AJ49" s="124"/>
      <c r="AK49" s="193"/>
      <c r="AL49" s="193"/>
      <c r="AM49" s="24">
        <f t="shared" si="1"/>
        <v>0</v>
      </c>
    </row>
    <row r="50" spans="1:40" ht="14.25" customHeight="1">
      <c r="A50" s="101" t="s">
        <v>120</v>
      </c>
      <c r="B50" s="95" t="s">
        <v>113</v>
      </c>
      <c r="C50" s="110">
        <v>9024</v>
      </c>
      <c r="D50" s="154"/>
      <c r="E50" s="132"/>
      <c r="F50" s="122"/>
      <c r="G50" s="122"/>
      <c r="H50" s="122"/>
      <c r="I50" s="182"/>
      <c r="J50" s="122"/>
      <c r="K50" s="122"/>
      <c r="L50" s="122"/>
      <c r="M50" s="122"/>
      <c r="N50" s="122"/>
      <c r="O50" s="122"/>
      <c r="P50" s="122"/>
      <c r="Q50" s="122"/>
      <c r="R50" s="122"/>
      <c r="S50" s="182"/>
      <c r="T50" s="122"/>
      <c r="U50" s="122"/>
      <c r="V50" s="122"/>
      <c r="W50" s="122"/>
      <c r="X50" s="122"/>
      <c r="Y50" s="182"/>
      <c r="Z50" s="122"/>
      <c r="AA50" s="122"/>
      <c r="AB50" s="182"/>
      <c r="AC50" s="122"/>
      <c r="AD50" s="122"/>
      <c r="AE50" s="197"/>
      <c r="AF50" s="118">
        <f t="shared" si="0"/>
        <v>0</v>
      </c>
      <c r="AG50" s="175"/>
      <c r="AH50" s="39"/>
      <c r="AI50" s="39">
        <v>9024</v>
      </c>
      <c r="AJ50" s="124"/>
      <c r="AK50" s="193"/>
      <c r="AL50" s="193"/>
      <c r="AM50" s="24">
        <f t="shared" si="1"/>
        <v>9024</v>
      </c>
    </row>
    <row r="51" spans="1:40" ht="14.25" customHeight="1">
      <c r="A51" s="101" t="s">
        <v>120</v>
      </c>
      <c r="B51" s="95" t="s">
        <v>114</v>
      </c>
      <c r="C51" s="110">
        <v>1462.5</v>
      </c>
      <c r="D51" s="154"/>
      <c r="E51" s="132"/>
      <c r="F51" s="122"/>
      <c r="G51" s="122"/>
      <c r="H51" s="122"/>
      <c r="I51" s="182"/>
      <c r="J51" s="122"/>
      <c r="K51" s="122"/>
      <c r="L51" s="122"/>
      <c r="M51" s="122"/>
      <c r="N51" s="122"/>
      <c r="O51" s="122"/>
      <c r="P51" s="122"/>
      <c r="Q51" s="122"/>
      <c r="R51" s="122"/>
      <c r="S51" s="182"/>
      <c r="T51" s="122"/>
      <c r="U51" s="122"/>
      <c r="V51" s="122">
        <v>1462.5</v>
      </c>
      <c r="W51" s="122"/>
      <c r="X51" s="122"/>
      <c r="Y51" s="182"/>
      <c r="Z51" s="122"/>
      <c r="AA51" s="122"/>
      <c r="AB51" s="182"/>
      <c r="AC51" s="122"/>
      <c r="AD51" s="122"/>
      <c r="AE51" s="197"/>
      <c r="AF51" s="118">
        <f t="shared" si="0"/>
        <v>1462.5</v>
      </c>
      <c r="AG51" s="175"/>
      <c r="AH51" s="39"/>
      <c r="AI51" s="39"/>
      <c r="AJ51" s="124"/>
      <c r="AK51" s="193"/>
      <c r="AL51" s="193"/>
      <c r="AM51" s="24">
        <f t="shared" si="1"/>
        <v>0</v>
      </c>
    </row>
    <row r="52" spans="1:40" ht="14.25" customHeight="1">
      <c r="A52" s="101" t="s">
        <v>120</v>
      </c>
      <c r="B52" s="95" t="s">
        <v>85</v>
      </c>
      <c r="C52" s="110">
        <v>11.48</v>
      </c>
      <c r="D52" s="154"/>
      <c r="E52" s="132"/>
      <c r="F52" s="122"/>
      <c r="G52" s="122"/>
      <c r="H52" s="122"/>
      <c r="I52" s="182"/>
      <c r="J52" s="122"/>
      <c r="K52" s="122"/>
      <c r="L52" s="122"/>
      <c r="M52" s="122"/>
      <c r="N52" s="122"/>
      <c r="O52" s="122"/>
      <c r="P52" s="122"/>
      <c r="Q52" s="122"/>
      <c r="R52" s="122"/>
      <c r="S52" s="182"/>
      <c r="T52" s="122">
        <v>11.48</v>
      </c>
      <c r="U52" s="122"/>
      <c r="V52" s="122"/>
      <c r="W52" s="122"/>
      <c r="X52" s="122"/>
      <c r="Y52" s="182"/>
      <c r="Z52" s="122"/>
      <c r="AA52" s="122"/>
      <c r="AB52" s="182"/>
      <c r="AC52" s="122"/>
      <c r="AD52" s="122"/>
      <c r="AE52" s="197"/>
      <c r="AF52" s="118">
        <f t="shared" si="0"/>
        <v>11.48</v>
      </c>
      <c r="AG52" s="175"/>
      <c r="AH52" s="39"/>
      <c r="AI52" s="39"/>
      <c r="AJ52" s="124"/>
      <c r="AK52" s="193"/>
      <c r="AL52" s="193"/>
      <c r="AM52" s="24">
        <f t="shared" si="1"/>
        <v>0</v>
      </c>
    </row>
    <row r="53" spans="1:40" ht="14.25" customHeight="1">
      <c r="A53" s="101" t="s">
        <v>120</v>
      </c>
      <c r="B53" s="102" t="s">
        <v>85</v>
      </c>
      <c r="C53" s="110">
        <v>21.98</v>
      </c>
      <c r="D53" s="154"/>
      <c r="E53" s="132"/>
      <c r="F53" s="122"/>
      <c r="G53" s="122"/>
      <c r="H53" s="122"/>
      <c r="I53" s="182"/>
      <c r="J53" s="122"/>
      <c r="K53" s="122"/>
      <c r="L53" s="122"/>
      <c r="M53" s="122"/>
      <c r="N53" s="122"/>
      <c r="O53" s="122"/>
      <c r="P53" s="122"/>
      <c r="Q53" s="122"/>
      <c r="R53" s="122"/>
      <c r="S53" s="182"/>
      <c r="T53" s="122">
        <v>21.98</v>
      </c>
      <c r="U53" s="122"/>
      <c r="V53" s="122"/>
      <c r="W53" s="122"/>
      <c r="X53" s="122"/>
      <c r="Y53" s="182"/>
      <c r="Z53" s="122"/>
      <c r="AA53" s="122"/>
      <c r="AB53" s="182"/>
      <c r="AC53" s="122"/>
      <c r="AD53" s="122"/>
      <c r="AE53" s="197"/>
      <c r="AF53" s="118">
        <f t="shared" si="0"/>
        <v>21.98</v>
      </c>
      <c r="AG53" s="175"/>
      <c r="AH53" s="39"/>
      <c r="AI53" s="39"/>
      <c r="AJ53" s="124"/>
      <c r="AK53" s="193"/>
      <c r="AL53" s="193"/>
      <c r="AM53" s="24">
        <f t="shared" si="1"/>
        <v>0</v>
      </c>
    </row>
    <row r="54" spans="1:40" ht="14.25" customHeight="1">
      <c r="A54" s="101" t="s">
        <v>120</v>
      </c>
      <c r="B54" s="96" t="s">
        <v>115</v>
      </c>
      <c r="C54" s="110">
        <v>591.17999999999995</v>
      </c>
      <c r="D54" s="154"/>
      <c r="E54" s="132">
        <v>591.17999999999995</v>
      </c>
      <c r="F54" s="122"/>
      <c r="G54" s="122"/>
      <c r="H54" s="122"/>
      <c r="I54" s="182"/>
      <c r="J54" s="122"/>
      <c r="K54" s="122"/>
      <c r="L54" s="122"/>
      <c r="M54" s="122"/>
      <c r="N54" s="122"/>
      <c r="O54" s="122"/>
      <c r="P54" s="122"/>
      <c r="Q54" s="122"/>
      <c r="R54" s="122"/>
      <c r="S54" s="182"/>
      <c r="T54" s="122"/>
      <c r="U54" s="122"/>
      <c r="V54" s="122"/>
      <c r="W54" s="122"/>
      <c r="X54" s="122"/>
      <c r="Y54" s="182"/>
      <c r="Z54" s="122"/>
      <c r="AA54" s="122"/>
      <c r="AB54" s="182"/>
      <c r="AC54" s="122"/>
      <c r="AD54" s="122"/>
      <c r="AE54" s="197"/>
      <c r="AF54" s="118">
        <f t="shared" si="0"/>
        <v>591.17999999999995</v>
      </c>
      <c r="AG54" s="175"/>
      <c r="AH54" s="39"/>
      <c r="AI54" s="39"/>
      <c r="AJ54" s="124"/>
      <c r="AK54" s="193"/>
      <c r="AL54" s="193"/>
      <c r="AM54" s="24">
        <f t="shared" si="1"/>
        <v>0</v>
      </c>
    </row>
    <row r="55" spans="1:40" s="64" customFormat="1" ht="14.25" customHeight="1">
      <c r="A55" s="101" t="s">
        <v>120</v>
      </c>
      <c r="B55" s="212" t="s">
        <v>116</v>
      </c>
      <c r="C55" s="110">
        <v>463.67</v>
      </c>
      <c r="D55" s="154"/>
      <c r="E55" s="132">
        <v>463.67</v>
      </c>
      <c r="F55" s="122"/>
      <c r="G55" s="122"/>
      <c r="H55" s="122"/>
      <c r="I55" s="182"/>
      <c r="J55" s="122"/>
      <c r="K55" s="122"/>
      <c r="L55" s="122"/>
      <c r="M55" s="122"/>
      <c r="N55" s="122"/>
      <c r="O55" s="122"/>
      <c r="P55" s="122"/>
      <c r="Q55" s="122"/>
      <c r="R55" s="122"/>
      <c r="S55" s="182"/>
      <c r="T55" s="122"/>
      <c r="U55" s="122"/>
      <c r="V55" s="122"/>
      <c r="W55" s="122"/>
      <c r="X55" s="122"/>
      <c r="Y55" s="182"/>
      <c r="Z55" s="122"/>
      <c r="AA55" s="122"/>
      <c r="AB55" s="182"/>
      <c r="AC55" s="122"/>
      <c r="AD55" s="122"/>
      <c r="AE55" s="197"/>
      <c r="AF55" s="118">
        <f t="shared" si="0"/>
        <v>463.67</v>
      </c>
      <c r="AG55" s="175"/>
      <c r="AH55" s="39"/>
      <c r="AI55" s="39"/>
      <c r="AJ55" s="124"/>
      <c r="AK55" s="193"/>
      <c r="AL55" s="193"/>
      <c r="AM55" s="24">
        <f t="shared" si="1"/>
        <v>0</v>
      </c>
      <c r="AN55" s="15"/>
    </row>
    <row r="56" spans="1:40" s="64" customFormat="1" ht="14.25" customHeight="1">
      <c r="A56" s="101" t="s">
        <v>120</v>
      </c>
      <c r="B56" s="212" t="s">
        <v>117</v>
      </c>
      <c r="C56" s="110">
        <v>48.09</v>
      </c>
      <c r="D56" s="154"/>
      <c r="E56" s="132">
        <v>48.09</v>
      </c>
      <c r="F56" s="122"/>
      <c r="G56" s="122"/>
      <c r="H56" s="122"/>
      <c r="I56" s="182"/>
      <c r="J56" s="122"/>
      <c r="K56" s="122"/>
      <c r="L56" s="122"/>
      <c r="M56" s="122"/>
      <c r="N56" s="122"/>
      <c r="O56" s="122"/>
      <c r="P56" s="122"/>
      <c r="Q56" s="122"/>
      <c r="R56" s="122"/>
      <c r="S56" s="182"/>
      <c r="T56" s="122"/>
      <c r="U56" s="122"/>
      <c r="V56" s="122"/>
      <c r="W56" s="122"/>
      <c r="X56" s="122"/>
      <c r="Y56" s="182"/>
      <c r="Z56" s="122"/>
      <c r="AA56" s="122"/>
      <c r="AB56" s="182"/>
      <c r="AC56" s="122"/>
      <c r="AD56" s="122"/>
      <c r="AE56" s="197"/>
      <c r="AF56" s="118">
        <f t="shared" si="0"/>
        <v>48.09</v>
      </c>
      <c r="AG56" s="175"/>
      <c r="AH56" s="39"/>
      <c r="AI56" s="39"/>
      <c r="AJ56" s="124"/>
      <c r="AK56" s="193"/>
      <c r="AL56" s="193"/>
      <c r="AM56" s="24">
        <f t="shared" si="1"/>
        <v>0</v>
      </c>
      <c r="AN56" s="15"/>
    </row>
    <row r="57" spans="1:40" s="64" customFormat="1" ht="14.25" customHeight="1">
      <c r="A57" s="101" t="s">
        <v>120</v>
      </c>
      <c r="B57" s="105" t="s">
        <v>96</v>
      </c>
      <c r="C57" s="110">
        <v>30.1</v>
      </c>
      <c r="D57" s="155"/>
      <c r="E57" s="132">
        <v>30.1</v>
      </c>
      <c r="F57" s="122"/>
      <c r="G57" s="122"/>
      <c r="H57" s="122"/>
      <c r="I57" s="182"/>
      <c r="J57" s="122"/>
      <c r="K57" s="122"/>
      <c r="L57" s="122"/>
      <c r="M57" s="122"/>
      <c r="N57" s="122"/>
      <c r="O57" s="122"/>
      <c r="P57" s="122"/>
      <c r="Q57" s="122"/>
      <c r="R57" s="122"/>
      <c r="S57" s="182"/>
      <c r="T57" s="122"/>
      <c r="U57" s="122"/>
      <c r="V57" s="122"/>
      <c r="W57" s="122"/>
      <c r="X57" s="122"/>
      <c r="Y57" s="182"/>
      <c r="Z57" s="122"/>
      <c r="AA57" s="122"/>
      <c r="AB57" s="182"/>
      <c r="AC57" s="122"/>
      <c r="AD57" s="122"/>
      <c r="AE57" s="197"/>
      <c r="AF57" s="118">
        <f t="shared" si="0"/>
        <v>30.1</v>
      </c>
      <c r="AG57" s="175"/>
      <c r="AH57" s="39"/>
      <c r="AI57" s="39"/>
      <c r="AJ57" s="124"/>
      <c r="AK57" s="193"/>
      <c r="AL57" s="193"/>
      <c r="AM57" s="24">
        <f t="shared" si="1"/>
        <v>0</v>
      </c>
      <c r="AN57" s="15"/>
    </row>
    <row r="58" spans="1:40" s="64" customFormat="1" ht="14.25" customHeight="1">
      <c r="A58" s="101" t="s">
        <v>120</v>
      </c>
      <c r="B58" s="105" t="s">
        <v>118</v>
      </c>
      <c r="C58" s="110">
        <v>524.44000000000005</v>
      </c>
      <c r="D58" s="155"/>
      <c r="E58" s="132"/>
      <c r="F58" s="122"/>
      <c r="G58" s="122">
        <v>524.44000000000005</v>
      </c>
      <c r="H58" s="122"/>
      <c r="I58" s="182"/>
      <c r="J58" s="122"/>
      <c r="K58" s="122"/>
      <c r="L58" s="122"/>
      <c r="M58" s="122"/>
      <c r="N58" s="122"/>
      <c r="O58" s="122"/>
      <c r="P58" s="122"/>
      <c r="Q58" s="122"/>
      <c r="R58" s="122"/>
      <c r="S58" s="182"/>
      <c r="T58" s="122"/>
      <c r="U58" s="122"/>
      <c r="V58" s="122"/>
      <c r="W58" s="122"/>
      <c r="X58" s="122"/>
      <c r="Y58" s="182"/>
      <c r="Z58" s="122"/>
      <c r="AA58" s="122"/>
      <c r="AB58" s="182"/>
      <c r="AC58" s="122"/>
      <c r="AD58" s="122"/>
      <c r="AE58" s="197"/>
      <c r="AF58" s="118">
        <f t="shared" si="0"/>
        <v>524.44000000000005</v>
      </c>
      <c r="AG58" s="175"/>
      <c r="AH58" s="39"/>
      <c r="AI58" s="39"/>
      <c r="AJ58" s="124"/>
      <c r="AK58" s="193"/>
      <c r="AL58" s="193"/>
      <c r="AM58" s="24">
        <f t="shared" si="1"/>
        <v>0</v>
      </c>
      <c r="AN58" s="15"/>
    </row>
    <row r="59" spans="1:40" s="64" customFormat="1" ht="14.25" customHeight="1">
      <c r="A59" s="101" t="s">
        <v>120</v>
      </c>
      <c r="B59" s="95" t="s">
        <v>85</v>
      </c>
      <c r="C59" s="110">
        <v>25.97</v>
      </c>
      <c r="D59" s="155"/>
      <c r="E59" s="132"/>
      <c r="F59" s="122"/>
      <c r="G59" s="122"/>
      <c r="H59" s="122"/>
      <c r="I59" s="182"/>
      <c r="J59" s="122"/>
      <c r="K59" s="122"/>
      <c r="L59" s="122"/>
      <c r="M59" s="122"/>
      <c r="N59" s="122"/>
      <c r="O59" s="122"/>
      <c r="P59" s="122"/>
      <c r="Q59" s="122"/>
      <c r="R59" s="122"/>
      <c r="S59" s="182"/>
      <c r="T59" s="122">
        <v>25.97</v>
      </c>
      <c r="U59" s="122"/>
      <c r="V59" s="122"/>
      <c r="W59" s="122"/>
      <c r="X59" s="122"/>
      <c r="Y59" s="182"/>
      <c r="Z59" s="122"/>
      <c r="AA59" s="122"/>
      <c r="AB59" s="182"/>
      <c r="AC59" s="122"/>
      <c r="AD59" s="122"/>
      <c r="AE59" s="197"/>
      <c r="AF59" s="118">
        <f t="shared" si="0"/>
        <v>25.97</v>
      </c>
      <c r="AG59" s="175"/>
      <c r="AH59" s="39"/>
      <c r="AI59" s="39"/>
      <c r="AJ59" s="124"/>
      <c r="AK59" s="193"/>
      <c r="AL59" s="193"/>
      <c r="AM59" s="24">
        <f t="shared" si="1"/>
        <v>0</v>
      </c>
      <c r="AN59" s="15"/>
    </row>
    <row r="60" spans="1:40" s="64" customFormat="1" ht="14.25" customHeight="1">
      <c r="A60" s="101" t="s">
        <v>120</v>
      </c>
      <c r="B60" s="95" t="s">
        <v>85</v>
      </c>
      <c r="C60" s="110">
        <v>17.8</v>
      </c>
      <c r="D60" s="155"/>
      <c r="E60" s="132"/>
      <c r="F60" s="122"/>
      <c r="G60" s="122"/>
      <c r="H60" s="122"/>
      <c r="I60" s="182"/>
      <c r="J60" s="122"/>
      <c r="K60" s="122"/>
      <c r="L60" s="122"/>
      <c r="M60" s="122"/>
      <c r="N60" s="122"/>
      <c r="O60" s="122"/>
      <c r="P60" s="122"/>
      <c r="Q60" s="122"/>
      <c r="R60" s="122"/>
      <c r="S60" s="182"/>
      <c r="T60" s="122">
        <v>17.8</v>
      </c>
      <c r="U60" s="122"/>
      <c r="V60" s="122"/>
      <c r="W60" s="122"/>
      <c r="X60" s="122"/>
      <c r="Y60" s="182"/>
      <c r="Z60" s="122"/>
      <c r="AA60" s="122"/>
      <c r="AB60" s="182"/>
      <c r="AC60" s="122"/>
      <c r="AD60" s="122"/>
      <c r="AE60" s="197"/>
      <c r="AF60" s="118">
        <f t="shared" si="0"/>
        <v>17.8</v>
      </c>
      <c r="AG60" s="175"/>
      <c r="AH60" s="39"/>
      <c r="AI60" s="39"/>
      <c r="AJ60" s="124"/>
      <c r="AK60" s="193"/>
      <c r="AL60" s="193"/>
      <c r="AM60" s="24">
        <f t="shared" si="1"/>
        <v>0</v>
      </c>
      <c r="AN60" s="15"/>
    </row>
    <row r="61" spans="1:40" s="64" customFormat="1" ht="14.25" customHeight="1">
      <c r="A61" s="101" t="s">
        <v>120</v>
      </c>
      <c r="B61" s="95" t="s">
        <v>85</v>
      </c>
      <c r="C61" s="110">
        <v>112.73</v>
      </c>
      <c r="D61" s="155"/>
      <c r="E61" s="132"/>
      <c r="F61" s="122"/>
      <c r="G61" s="122"/>
      <c r="H61" s="122"/>
      <c r="I61" s="182"/>
      <c r="J61" s="122"/>
      <c r="K61" s="122"/>
      <c r="L61" s="122"/>
      <c r="M61" s="122"/>
      <c r="N61" s="122"/>
      <c r="O61" s="122"/>
      <c r="P61" s="122"/>
      <c r="Q61" s="122"/>
      <c r="R61" s="122"/>
      <c r="S61" s="182"/>
      <c r="T61" s="122">
        <v>112.73</v>
      </c>
      <c r="U61" s="122"/>
      <c r="V61" s="122"/>
      <c r="W61" s="122"/>
      <c r="X61" s="122"/>
      <c r="Y61" s="182"/>
      <c r="Z61" s="122"/>
      <c r="AA61" s="122"/>
      <c r="AB61" s="182"/>
      <c r="AC61" s="122"/>
      <c r="AD61" s="122"/>
      <c r="AE61" s="197"/>
      <c r="AF61" s="118">
        <f t="shared" si="0"/>
        <v>112.73</v>
      </c>
      <c r="AG61" s="175"/>
      <c r="AH61" s="39"/>
      <c r="AI61" s="39"/>
      <c r="AJ61" s="124"/>
      <c r="AK61" s="193"/>
      <c r="AL61" s="193"/>
      <c r="AM61" s="24">
        <f t="shared" si="1"/>
        <v>0</v>
      </c>
      <c r="AN61" s="15"/>
    </row>
    <row r="62" spans="1:40" s="64" customFormat="1" ht="14.25" customHeight="1">
      <c r="A62" s="101" t="s">
        <v>120</v>
      </c>
      <c r="B62" s="95" t="s">
        <v>85</v>
      </c>
      <c r="C62" s="106">
        <v>14.94</v>
      </c>
      <c r="D62" s="155"/>
      <c r="E62" s="132"/>
      <c r="F62" s="122"/>
      <c r="G62" s="122"/>
      <c r="H62" s="122"/>
      <c r="I62" s="182"/>
      <c r="J62" s="122"/>
      <c r="K62" s="122"/>
      <c r="L62" s="122"/>
      <c r="M62" s="122"/>
      <c r="N62" s="122"/>
      <c r="O62" s="122"/>
      <c r="P62" s="122"/>
      <c r="Q62" s="122"/>
      <c r="R62" s="122"/>
      <c r="S62" s="182"/>
      <c r="T62" s="122">
        <v>14.94</v>
      </c>
      <c r="U62" s="122"/>
      <c r="V62" s="122"/>
      <c r="W62" s="122"/>
      <c r="X62" s="122"/>
      <c r="Y62" s="182"/>
      <c r="Z62" s="122"/>
      <c r="AA62" s="122"/>
      <c r="AB62" s="182"/>
      <c r="AC62" s="122"/>
      <c r="AD62" s="122"/>
      <c r="AE62" s="197"/>
      <c r="AF62" s="118">
        <f t="shared" si="0"/>
        <v>14.94</v>
      </c>
      <c r="AG62" s="175"/>
      <c r="AH62" s="39"/>
      <c r="AI62" s="39"/>
      <c r="AJ62" s="124"/>
      <c r="AK62" s="193"/>
      <c r="AL62" s="193"/>
      <c r="AM62" s="24">
        <f t="shared" si="1"/>
        <v>0</v>
      </c>
      <c r="AN62" s="15"/>
    </row>
    <row r="63" spans="1:40" s="64" customFormat="1" ht="14.25" customHeight="1">
      <c r="A63" s="101" t="s">
        <v>120</v>
      </c>
      <c r="B63" s="95" t="s">
        <v>85</v>
      </c>
      <c r="C63" s="106">
        <v>21.99</v>
      </c>
      <c r="D63" s="155"/>
      <c r="E63" s="132"/>
      <c r="F63" s="122"/>
      <c r="G63" s="122"/>
      <c r="H63" s="122"/>
      <c r="I63" s="182"/>
      <c r="J63" s="122"/>
      <c r="K63" s="122"/>
      <c r="L63" s="122"/>
      <c r="M63" s="122"/>
      <c r="N63" s="122"/>
      <c r="O63" s="122"/>
      <c r="P63" s="122"/>
      <c r="Q63" s="122"/>
      <c r="R63" s="122"/>
      <c r="S63" s="182"/>
      <c r="T63" s="122">
        <v>21.99</v>
      </c>
      <c r="U63" s="122"/>
      <c r="V63" s="122"/>
      <c r="W63" s="122"/>
      <c r="X63" s="122"/>
      <c r="Y63" s="182"/>
      <c r="Z63" s="122"/>
      <c r="AA63" s="122"/>
      <c r="AB63" s="182"/>
      <c r="AC63" s="122"/>
      <c r="AD63" s="122"/>
      <c r="AE63" s="197"/>
      <c r="AF63" s="118">
        <f t="shared" si="0"/>
        <v>21.99</v>
      </c>
      <c r="AG63" s="175"/>
      <c r="AH63" s="39"/>
      <c r="AI63" s="39"/>
      <c r="AJ63" s="124"/>
      <c r="AK63" s="193"/>
      <c r="AL63" s="193"/>
      <c r="AM63" s="24">
        <f t="shared" si="1"/>
        <v>0</v>
      </c>
      <c r="AN63" s="15"/>
    </row>
    <row r="64" spans="1:40" s="64" customFormat="1" ht="14.25" customHeight="1">
      <c r="A64" s="101" t="s">
        <v>120</v>
      </c>
      <c r="B64" s="95" t="s">
        <v>85</v>
      </c>
      <c r="C64" s="106">
        <v>41.97</v>
      </c>
      <c r="D64" s="155"/>
      <c r="E64" s="132"/>
      <c r="F64" s="122"/>
      <c r="G64" s="122"/>
      <c r="H64" s="122"/>
      <c r="I64" s="182"/>
      <c r="J64" s="122"/>
      <c r="K64" s="122"/>
      <c r="L64" s="122"/>
      <c r="M64" s="122"/>
      <c r="N64" s="122"/>
      <c r="O64" s="122"/>
      <c r="P64" s="122"/>
      <c r="Q64" s="122"/>
      <c r="R64" s="122"/>
      <c r="S64" s="182"/>
      <c r="T64" s="122">
        <v>41.97</v>
      </c>
      <c r="U64" s="122"/>
      <c r="V64" s="122"/>
      <c r="W64" s="122"/>
      <c r="X64" s="122"/>
      <c r="Y64" s="182"/>
      <c r="Z64" s="122"/>
      <c r="AA64" s="122"/>
      <c r="AB64" s="182"/>
      <c r="AC64" s="122"/>
      <c r="AD64" s="122"/>
      <c r="AE64" s="197"/>
      <c r="AF64" s="118">
        <f t="shared" si="0"/>
        <v>41.97</v>
      </c>
      <c r="AG64" s="175"/>
      <c r="AH64" s="39"/>
      <c r="AI64" s="39"/>
      <c r="AJ64" s="124"/>
      <c r="AK64" s="193"/>
      <c r="AL64" s="193"/>
      <c r="AM64" s="24">
        <f t="shared" si="1"/>
        <v>0</v>
      </c>
      <c r="AN64" s="15"/>
    </row>
    <row r="65" spans="1:40" s="64" customFormat="1" ht="14.25" customHeight="1">
      <c r="A65" s="101" t="s">
        <v>120</v>
      </c>
      <c r="B65" s="95" t="s">
        <v>121</v>
      </c>
      <c r="C65" s="106">
        <v>28.63</v>
      </c>
      <c r="D65" s="155"/>
      <c r="E65" s="132"/>
      <c r="F65" s="122"/>
      <c r="G65" s="122"/>
      <c r="H65" s="122"/>
      <c r="I65" s="182"/>
      <c r="J65" s="122"/>
      <c r="K65" s="122"/>
      <c r="L65" s="122"/>
      <c r="M65" s="122"/>
      <c r="N65" s="122"/>
      <c r="O65" s="122">
        <v>28.63</v>
      </c>
      <c r="P65" s="122"/>
      <c r="Q65" s="122"/>
      <c r="R65" s="122"/>
      <c r="S65" s="182"/>
      <c r="T65" s="122"/>
      <c r="U65" s="122"/>
      <c r="V65" s="122"/>
      <c r="W65" s="122"/>
      <c r="X65" s="122"/>
      <c r="Y65" s="182"/>
      <c r="Z65" s="122"/>
      <c r="AA65" s="122"/>
      <c r="AB65" s="182"/>
      <c r="AC65" s="122"/>
      <c r="AD65" s="122"/>
      <c r="AE65" s="197"/>
      <c r="AF65" s="118">
        <f t="shared" si="0"/>
        <v>28.63</v>
      </c>
      <c r="AG65" s="175"/>
      <c r="AH65" s="39"/>
      <c r="AI65" s="39"/>
      <c r="AJ65" s="124"/>
      <c r="AK65" s="193"/>
      <c r="AL65" s="193"/>
      <c r="AM65" s="24">
        <f t="shared" si="1"/>
        <v>0</v>
      </c>
      <c r="AN65" s="15"/>
    </row>
    <row r="66" spans="1:40" s="64" customFormat="1" ht="14.25" customHeight="1">
      <c r="A66" s="101" t="s">
        <v>120</v>
      </c>
      <c r="B66" s="95" t="s">
        <v>89</v>
      </c>
      <c r="C66" s="106">
        <v>376.57</v>
      </c>
      <c r="D66" s="156"/>
      <c r="E66" s="132"/>
      <c r="F66" s="122">
        <v>376.57</v>
      </c>
      <c r="G66" s="122"/>
      <c r="H66" s="122"/>
      <c r="I66" s="182"/>
      <c r="J66" s="122"/>
      <c r="K66" s="122"/>
      <c r="L66" s="122"/>
      <c r="M66" s="122"/>
      <c r="N66" s="122"/>
      <c r="O66" s="122"/>
      <c r="P66" s="122"/>
      <c r="Q66" s="122"/>
      <c r="R66" s="122"/>
      <c r="S66" s="182"/>
      <c r="T66" s="122"/>
      <c r="U66" s="122"/>
      <c r="V66" s="122"/>
      <c r="W66" s="122"/>
      <c r="X66" s="122"/>
      <c r="Y66" s="182"/>
      <c r="Z66" s="122"/>
      <c r="AA66" s="122"/>
      <c r="AB66" s="182"/>
      <c r="AC66" s="122"/>
      <c r="AD66" s="122"/>
      <c r="AE66" s="197"/>
      <c r="AF66" s="118">
        <f t="shared" si="0"/>
        <v>376.57</v>
      </c>
      <c r="AG66" s="175"/>
      <c r="AH66" s="39"/>
      <c r="AI66" s="39"/>
      <c r="AJ66" s="124"/>
      <c r="AK66" s="193"/>
      <c r="AL66" s="193"/>
      <c r="AM66" s="24">
        <f t="shared" si="1"/>
        <v>0</v>
      </c>
      <c r="AN66" s="15"/>
    </row>
    <row r="67" spans="1:40" s="64" customFormat="1" ht="14.25" customHeight="1">
      <c r="A67" s="101" t="s">
        <v>120</v>
      </c>
      <c r="B67" s="105" t="s">
        <v>122</v>
      </c>
      <c r="C67" s="106">
        <v>380</v>
      </c>
      <c r="D67" s="156"/>
      <c r="E67" s="132"/>
      <c r="F67" s="122"/>
      <c r="G67" s="122"/>
      <c r="H67" s="122"/>
      <c r="I67" s="182"/>
      <c r="J67" s="122"/>
      <c r="K67" s="122"/>
      <c r="L67" s="122"/>
      <c r="M67" s="122"/>
      <c r="N67" s="122"/>
      <c r="O67" s="122"/>
      <c r="P67" s="122"/>
      <c r="Q67" s="122"/>
      <c r="R67" s="122"/>
      <c r="S67" s="182"/>
      <c r="T67" s="122"/>
      <c r="U67" s="122"/>
      <c r="V67" s="122"/>
      <c r="W67" s="122"/>
      <c r="X67" s="122"/>
      <c r="Y67" s="182"/>
      <c r="Z67" s="122"/>
      <c r="AA67" s="122"/>
      <c r="AB67" s="182"/>
      <c r="AC67" s="122"/>
      <c r="AD67" s="122"/>
      <c r="AE67" s="197"/>
      <c r="AF67" s="118">
        <f t="shared" ref="AF67:AF129" si="2">SUM(E67:AD67)</f>
        <v>0</v>
      </c>
      <c r="AG67" s="175"/>
      <c r="AH67" s="39">
        <v>380</v>
      </c>
      <c r="AI67" s="39"/>
      <c r="AJ67" s="124"/>
      <c r="AK67" s="193"/>
      <c r="AL67" s="193"/>
      <c r="AM67" s="24">
        <f t="shared" si="1"/>
        <v>380</v>
      </c>
      <c r="AN67" s="15"/>
    </row>
    <row r="68" spans="1:40" s="64" customFormat="1" ht="14.25" customHeight="1">
      <c r="A68" s="101" t="s">
        <v>120</v>
      </c>
      <c r="B68" s="95" t="s">
        <v>85</v>
      </c>
      <c r="C68" s="106">
        <v>12.48</v>
      </c>
      <c r="D68" s="156"/>
      <c r="E68" s="132"/>
      <c r="F68" s="122"/>
      <c r="G68" s="122"/>
      <c r="H68" s="122"/>
      <c r="I68" s="182"/>
      <c r="J68" s="122"/>
      <c r="K68" s="122">
        <v>12.48</v>
      </c>
      <c r="L68" s="122"/>
      <c r="M68" s="122"/>
      <c r="N68" s="122"/>
      <c r="O68" s="122"/>
      <c r="P68" s="122"/>
      <c r="Q68" s="122"/>
      <c r="R68" s="122"/>
      <c r="S68" s="182"/>
      <c r="T68" s="122"/>
      <c r="U68" s="122"/>
      <c r="V68" s="122"/>
      <c r="W68" s="122"/>
      <c r="X68" s="122"/>
      <c r="Y68" s="182"/>
      <c r="Z68" s="122"/>
      <c r="AA68" s="122"/>
      <c r="AB68" s="182"/>
      <c r="AC68" s="122"/>
      <c r="AD68" s="122"/>
      <c r="AE68" s="197"/>
      <c r="AF68" s="118">
        <f t="shared" si="2"/>
        <v>12.48</v>
      </c>
      <c r="AG68" s="175"/>
      <c r="AH68" s="39"/>
      <c r="AI68" s="39"/>
      <c r="AJ68" s="124"/>
      <c r="AK68" s="193"/>
      <c r="AL68" s="193"/>
      <c r="AM68" s="24">
        <f t="shared" si="1"/>
        <v>0</v>
      </c>
      <c r="AN68" s="15"/>
    </row>
    <row r="69" spans="1:40" s="64" customFormat="1" ht="14.25" customHeight="1">
      <c r="A69" s="101" t="s">
        <v>120</v>
      </c>
      <c r="B69" s="95" t="s">
        <v>85</v>
      </c>
      <c r="C69" s="106">
        <v>19.489999999999998</v>
      </c>
      <c r="D69" s="157"/>
      <c r="E69" s="132"/>
      <c r="F69" s="122"/>
      <c r="G69" s="122"/>
      <c r="H69" s="122"/>
      <c r="I69" s="182"/>
      <c r="J69" s="122"/>
      <c r="K69" s="122"/>
      <c r="L69" s="122"/>
      <c r="M69" s="122"/>
      <c r="N69" s="122"/>
      <c r="O69" s="122"/>
      <c r="P69" s="122"/>
      <c r="Q69" s="122"/>
      <c r="R69" s="122"/>
      <c r="S69" s="182"/>
      <c r="T69" s="122"/>
      <c r="U69" s="122"/>
      <c r="V69" s="122"/>
      <c r="W69" s="122"/>
      <c r="X69" s="122"/>
      <c r="Y69" s="182"/>
      <c r="Z69" s="122"/>
      <c r="AA69" s="122"/>
      <c r="AB69" s="182"/>
      <c r="AC69" s="122"/>
      <c r="AD69" s="122"/>
      <c r="AE69" s="197"/>
      <c r="AF69" s="118">
        <f t="shared" si="2"/>
        <v>0</v>
      </c>
      <c r="AG69" s="175"/>
      <c r="AH69" s="39">
        <v>19.489999999999998</v>
      </c>
      <c r="AI69" s="39"/>
      <c r="AJ69" s="124"/>
      <c r="AK69" s="193"/>
      <c r="AL69" s="193"/>
      <c r="AM69" s="24">
        <f t="shared" ref="AM69:AM131" si="3">SUM(AH69:AL69)</f>
        <v>19.489999999999998</v>
      </c>
      <c r="AN69" s="15"/>
    </row>
    <row r="70" spans="1:40" s="64" customFormat="1" ht="14.25" customHeight="1">
      <c r="A70" s="101" t="s">
        <v>120</v>
      </c>
      <c r="B70" s="95" t="s">
        <v>85</v>
      </c>
      <c r="C70" s="106">
        <v>39.979999999999997</v>
      </c>
      <c r="D70" s="156"/>
      <c r="E70" s="132"/>
      <c r="F70" s="122"/>
      <c r="G70" s="122"/>
      <c r="H70" s="122"/>
      <c r="I70" s="182"/>
      <c r="J70" s="122"/>
      <c r="K70" s="122">
        <v>39.979999999999997</v>
      </c>
      <c r="L70" s="122"/>
      <c r="M70" s="122"/>
      <c r="N70" s="122"/>
      <c r="O70" s="122"/>
      <c r="P70" s="122"/>
      <c r="Q70" s="122"/>
      <c r="R70" s="122"/>
      <c r="S70" s="182"/>
      <c r="T70" s="122"/>
      <c r="U70" s="122"/>
      <c r="V70" s="122"/>
      <c r="W70" s="122"/>
      <c r="X70" s="122"/>
      <c r="Y70" s="182"/>
      <c r="Z70" s="122"/>
      <c r="AA70" s="122"/>
      <c r="AB70" s="182"/>
      <c r="AC70" s="122"/>
      <c r="AD70" s="122"/>
      <c r="AE70" s="197"/>
      <c r="AF70" s="118">
        <f t="shared" si="2"/>
        <v>39.979999999999997</v>
      </c>
      <c r="AG70" s="175"/>
      <c r="AH70" s="39"/>
      <c r="AI70" s="39"/>
      <c r="AJ70" s="124"/>
      <c r="AK70" s="193"/>
      <c r="AL70" s="193"/>
      <c r="AM70" s="24">
        <f t="shared" si="3"/>
        <v>0</v>
      </c>
      <c r="AN70" s="15"/>
    </row>
    <row r="71" spans="1:40" s="64" customFormat="1" ht="13.5" customHeight="1">
      <c r="A71" s="101" t="s">
        <v>120</v>
      </c>
      <c r="B71" s="95" t="s">
        <v>85</v>
      </c>
      <c r="C71" s="106">
        <v>7.3</v>
      </c>
      <c r="D71" s="156"/>
      <c r="E71" s="132"/>
      <c r="F71" s="122"/>
      <c r="G71" s="122"/>
      <c r="H71" s="122"/>
      <c r="I71" s="182"/>
      <c r="J71" s="122"/>
      <c r="K71" s="122">
        <v>7.3</v>
      </c>
      <c r="L71" s="122"/>
      <c r="M71" s="122"/>
      <c r="N71" s="122"/>
      <c r="O71" s="122"/>
      <c r="P71" s="122"/>
      <c r="Q71" s="122"/>
      <c r="R71" s="122"/>
      <c r="S71" s="182"/>
      <c r="T71" s="122"/>
      <c r="U71" s="122"/>
      <c r="V71" s="122"/>
      <c r="W71" s="122"/>
      <c r="X71" s="122"/>
      <c r="Y71" s="182"/>
      <c r="Z71" s="122"/>
      <c r="AA71" s="122"/>
      <c r="AB71" s="182"/>
      <c r="AC71" s="122"/>
      <c r="AD71" s="122"/>
      <c r="AE71" s="197"/>
      <c r="AF71" s="118">
        <f t="shared" si="2"/>
        <v>7.3</v>
      </c>
      <c r="AG71" s="175"/>
      <c r="AH71" s="39"/>
      <c r="AI71" s="39"/>
      <c r="AJ71" s="124"/>
      <c r="AK71" s="193"/>
      <c r="AL71" s="193"/>
      <c r="AM71" s="24">
        <f t="shared" si="3"/>
        <v>0</v>
      </c>
      <c r="AN71" s="15"/>
    </row>
    <row r="72" spans="1:40" s="64" customFormat="1" ht="14.25" customHeight="1">
      <c r="A72" s="104" t="s">
        <v>126</v>
      </c>
      <c r="B72" s="105" t="s">
        <v>107</v>
      </c>
      <c r="C72" s="106">
        <v>316.08999999999997</v>
      </c>
      <c r="D72" s="156"/>
      <c r="E72" s="132"/>
      <c r="F72" s="122"/>
      <c r="G72" s="122"/>
      <c r="H72" s="122"/>
      <c r="I72" s="182"/>
      <c r="J72" s="122"/>
      <c r="K72" s="122"/>
      <c r="L72" s="122"/>
      <c r="M72" s="122"/>
      <c r="N72" s="122"/>
      <c r="O72" s="106">
        <v>316.08999999999997</v>
      </c>
      <c r="P72" s="122"/>
      <c r="Q72" s="122"/>
      <c r="R72" s="122"/>
      <c r="S72" s="182"/>
      <c r="T72" s="122"/>
      <c r="U72" s="122"/>
      <c r="V72" s="122"/>
      <c r="W72" s="122"/>
      <c r="X72" s="122"/>
      <c r="Y72" s="182"/>
      <c r="Z72" s="122"/>
      <c r="AA72" s="122"/>
      <c r="AB72" s="182"/>
      <c r="AC72" s="122"/>
      <c r="AD72" s="122"/>
      <c r="AE72" s="197"/>
      <c r="AF72" s="118">
        <f t="shared" si="2"/>
        <v>316.08999999999997</v>
      </c>
      <c r="AG72" s="175"/>
      <c r="AH72" s="39"/>
      <c r="AI72" s="39"/>
      <c r="AJ72" s="124"/>
      <c r="AK72" s="193"/>
      <c r="AL72" s="193"/>
      <c r="AM72" s="24">
        <f t="shared" si="3"/>
        <v>0</v>
      </c>
      <c r="AN72" s="15"/>
    </row>
    <row r="73" spans="1:40" s="64" customFormat="1" ht="26.4">
      <c r="A73" s="104" t="s">
        <v>126</v>
      </c>
      <c r="B73" s="87" t="s">
        <v>128</v>
      </c>
      <c r="C73" s="172">
        <v>117.94</v>
      </c>
      <c r="D73" s="157"/>
      <c r="E73" s="132"/>
      <c r="F73" s="122"/>
      <c r="G73" s="122"/>
      <c r="H73" s="122"/>
      <c r="I73" s="182"/>
      <c r="J73" s="122"/>
      <c r="K73" s="122"/>
      <c r="L73" s="122"/>
      <c r="M73" s="122"/>
      <c r="N73" s="122"/>
      <c r="O73" s="122"/>
      <c r="P73" s="122"/>
      <c r="Q73" s="122"/>
      <c r="R73" s="122"/>
      <c r="S73" s="182"/>
      <c r="T73" s="122"/>
      <c r="U73" s="122"/>
      <c r="V73" s="122"/>
      <c r="W73" s="122"/>
      <c r="X73" s="122"/>
      <c r="Y73" s="182"/>
      <c r="Z73" s="122"/>
      <c r="AA73" s="122"/>
      <c r="AB73" s="182"/>
      <c r="AC73" s="122"/>
      <c r="AD73" s="122"/>
      <c r="AE73" s="197"/>
      <c r="AF73" s="118">
        <f t="shared" si="2"/>
        <v>0</v>
      </c>
      <c r="AG73" s="175"/>
      <c r="AH73" s="39"/>
      <c r="AI73" s="172">
        <v>117.94</v>
      </c>
      <c r="AJ73" s="124"/>
      <c r="AK73" s="193"/>
      <c r="AL73" s="193"/>
      <c r="AM73" s="24">
        <f t="shared" si="3"/>
        <v>117.94</v>
      </c>
      <c r="AN73" s="15"/>
    </row>
    <row r="74" spans="1:40" s="64" customFormat="1" ht="14.25" customHeight="1">
      <c r="A74" s="104" t="s">
        <v>129</v>
      </c>
      <c r="B74" s="87" t="s">
        <v>130</v>
      </c>
      <c r="C74" s="172">
        <v>1235.8499999999999</v>
      </c>
      <c r="D74" s="157"/>
      <c r="E74" s="132"/>
      <c r="F74" s="122"/>
      <c r="G74" s="122"/>
      <c r="H74" s="122"/>
      <c r="I74" s="182"/>
      <c r="J74" s="122"/>
      <c r="K74" s="122"/>
      <c r="L74" s="122"/>
      <c r="M74" s="122"/>
      <c r="N74" s="122"/>
      <c r="O74" s="122"/>
      <c r="P74" s="172">
        <v>1235.8499999999999</v>
      </c>
      <c r="Q74" s="122"/>
      <c r="R74" s="122"/>
      <c r="S74" s="182"/>
      <c r="T74" s="122"/>
      <c r="U74" s="122"/>
      <c r="V74" s="122"/>
      <c r="W74" s="122"/>
      <c r="X74" s="122"/>
      <c r="Y74" s="182"/>
      <c r="Z74" s="122"/>
      <c r="AA74" s="122"/>
      <c r="AB74" s="182"/>
      <c r="AC74" s="122"/>
      <c r="AD74" s="122"/>
      <c r="AE74" s="197"/>
      <c r="AF74" s="118">
        <f t="shared" si="2"/>
        <v>1235.8499999999999</v>
      </c>
      <c r="AG74" s="175"/>
      <c r="AH74" s="39"/>
      <c r="AI74" s="39"/>
      <c r="AJ74" s="124"/>
      <c r="AK74" s="193"/>
      <c r="AL74" s="193"/>
      <c r="AM74" s="24">
        <f t="shared" si="3"/>
        <v>0</v>
      </c>
      <c r="AN74" s="15"/>
    </row>
    <row r="75" spans="1:40" s="64" customFormat="1" ht="14.25" customHeight="1">
      <c r="A75" s="104" t="s">
        <v>129</v>
      </c>
      <c r="B75" s="87" t="s">
        <v>131</v>
      </c>
      <c r="C75" s="172">
        <v>539.64</v>
      </c>
      <c r="D75" s="156"/>
      <c r="E75" s="132"/>
      <c r="F75" s="122"/>
      <c r="G75" s="172">
        <v>539.64</v>
      </c>
      <c r="H75" s="122"/>
      <c r="I75" s="182"/>
      <c r="J75" s="122"/>
      <c r="K75" s="122"/>
      <c r="L75" s="122"/>
      <c r="M75" s="122"/>
      <c r="N75" s="122"/>
      <c r="O75" s="122"/>
      <c r="P75" s="122"/>
      <c r="Q75" s="122"/>
      <c r="R75" s="122"/>
      <c r="S75" s="182"/>
      <c r="T75" s="122"/>
      <c r="U75" s="122"/>
      <c r="V75" s="172"/>
      <c r="W75" s="122"/>
      <c r="X75" s="122"/>
      <c r="Y75" s="182"/>
      <c r="Z75" s="122"/>
      <c r="AA75" s="122"/>
      <c r="AB75" s="182"/>
      <c r="AC75" s="122"/>
      <c r="AD75" s="122"/>
      <c r="AE75" s="197"/>
      <c r="AF75" s="118">
        <f t="shared" si="2"/>
        <v>539.64</v>
      </c>
      <c r="AG75" s="175"/>
      <c r="AH75" s="39"/>
      <c r="AI75" s="39"/>
      <c r="AJ75" s="124"/>
      <c r="AK75" s="193"/>
      <c r="AL75" s="193"/>
      <c r="AM75" s="24">
        <f t="shared" si="3"/>
        <v>0</v>
      </c>
      <c r="AN75" s="15"/>
    </row>
    <row r="76" spans="1:40" s="64" customFormat="1" ht="14.25" customHeight="1">
      <c r="A76" s="104" t="s">
        <v>129</v>
      </c>
      <c r="B76" s="87" t="s">
        <v>114</v>
      </c>
      <c r="C76" s="172">
        <v>108</v>
      </c>
      <c r="D76" s="157"/>
      <c r="E76" s="132"/>
      <c r="F76" s="122"/>
      <c r="G76" s="122"/>
      <c r="H76" s="122"/>
      <c r="I76" s="182"/>
      <c r="J76" s="122"/>
      <c r="K76" s="122"/>
      <c r="L76" s="122"/>
      <c r="M76" s="122"/>
      <c r="N76" s="122"/>
      <c r="O76" s="122"/>
      <c r="P76" s="122"/>
      <c r="Q76" s="122"/>
      <c r="R76" s="122"/>
      <c r="S76" s="182"/>
      <c r="T76" s="122"/>
      <c r="U76" s="122"/>
      <c r="V76" s="122">
        <v>108</v>
      </c>
      <c r="W76" s="122"/>
      <c r="X76" s="122"/>
      <c r="Y76" s="182"/>
      <c r="Z76" s="122"/>
      <c r="AA76" s="122"/>
      <c r="AB76" s="182"/>
      <c r="AC76" s="122"/>
      <c r="AD76" s="122"/>
      <c r="AE76" s="197"/>
      <c r="AF76" s="118">
        <f t="shared" si="2"/>
        <v>108</v>
      </c>
      <c r="AG76" s="175"/>
      <c r="AH76" s="39"/>
      <c r="AI76" s="39"/>
      <c r="AJ76" s="124"/>
      <c r="AK76" s="193"/>
      <c r="AL76" s="193"/>
      <c r="AM76" s="24">
        <f t="shared" si="3"/>
        <v>0</v>
      </c>
      <c r="AN76" s="15"/>
    </row>
    <row r="77" spans="1:40" s="64" customFormat="1" ht="14.25" customHeight="1">
      <c r="A77" s="104" t="s">
        <v>129</v>
      </c>
      <c r="B77" s="86" t="s">
        <v>132</v>
      </c>
      <c r="C77" s="172">
        <v>64.400000000000006</v>
      </c>
      <c r="D77" s="157"/>
      <c r="E77" s="172">
        <v>64.400000000000006</v>
      </c>
      <c r="F77" s="122"/>
      <c r="G77" s="122"/>
      <c r="H77" s="122"/>
      <c r="I77" s="182"/>
      <c r="J77" s="122"/>
      <c r="K77" s="122"/>
      <c r="L77" s="122"/>
      <c r="M77" s="122"/>
      <c r="N77" s="122"/>
      <c r="O77" s="122"/>
      <c r="P77" s="122"/>
      <c r="Q77" s="122"/>
      <c r="R77" s="122"/>
      <c r="S77" s="182"/>
      <c r="T77" s="122"/>
      <c r="U77" s="122"/>
      <c r="V77" s="122"/>
      <c r="W77" s="122"/>
      <c r="X77" s="122"/>
      <c r="Y77" s="182"/>
      <c r="Z77" s="122"/>
      <c r="AA77" s="122"/>
      <c r="AB77" s="182"/>
      <c r="AC77" s="122"/>
      <c r="AD77" s="122"/>
      <c r="AE77" s="197"/>
      <c r="AF77" s="118">
        <f t="shared" si="2"/>
        <v>64.400000000000006</v>
      </c>
      <c r="AG77" s="175"/>
      <c r="AH77" s="39"/>
      <c r="AI77" s="39"/>
      <c r="AJ77" s="124"/>
      <c r="AK77" s="193"/>
      <c r="AL77" s="193"/>
      <c r="AM77" s="24">
        <f t="shared" si="3"/>
        <v>0</v>
      </c>
      <c r="AN77" s="15"/>
    </row>
    <row r="78" spans="1:40" s="64" customFormat="1" ht="14.25" customHeight="1">
      <c r="A78" s="104" t="s">
        <v>129</v>
      </c>
      <c r="B78" s="86" t="s">
        <v>133</v>
      </c>
      <c r="C78" s="172">
        <v>463.67</v>
      </c>
      <c r="D78" s="157"/>
      <c r="E78" s="172">
        <v>463.67</v>
      </c>
      <c r="F78" s="122"/>
      <c r="G78" s="122"/>
      <c r="H78" s="122"/>
      <c r="I78" s="182"/>
      <c r="J78" s="122"/>
      <c r="K78" s="122"/>
      <c r="L78" s="122"/>
      <c r="M78" s="122"/>
      <c r="N78" s="122"/>
      <c r="O78" s="122"/>
      <c r="P78" s="122"/>
      <c r="Q78" s="122"/>
      <c r="R78" s="122"/>
      <c r="S78" s="182"/>
      <c r="T78" s="122"/>
      <c r="U78" s="122"/>
      <c r="V78" s="122"/>
      <c r="W78" s="122"/>
      <c r="X78" s="122"/>
      <c r="Y78" s="182"/>
      <c r="Z78" s="122"/>
      <c r="AA78" s="122"/>
      <c r="AB78" s="182"/>
      <c r="AC78" s="122"/>
      <c r="AD78" s="122"/>
      <c r="AE78" s="197"/>
      <c r="AF78" s="118">
        <f t="shared" si="2"/>
        <v>463.67</v>
      </c>
      <c r="AG78" s="175"/>
      <c r="AH78" s="39"/>
      <c r="AI78" s="39"/>
      <c r="AJ78" s="124"/>
      <c r="AK78" s="193"/>
      <c r="AL78" s="193"/>
      <c r="AM78" s="24">
        <f t="shared" si="3"/>
        <v>0</v>
      </c>
      <c r="AN78" s="15"/>
    </row>
    <row r="79" spans="1:40" s="64" customFormat="1" ht="14.25" customHeight="1">
      <c r="A79" s="104" t="s">
        <v>129</v>
      </c>
      <c r="B79" s="86" t="s">
        <v>115</v>
      </c>
      <c r="C79" s="172">
        <v>613.70000000000005</v>
      </c>
      <c r="D79" s="157"/>
      <c r="E79" s="172">
        <v>613.70000000000005</v>
      </c>
      <c r="F79" s="122"/>
      <c r="G79" s="122"/>
      <c r="H79" s="122"/>
      <c r="I79" s="182"/>
      <c r="J79" s="122"/>
      <c r="K79" s="122"/>
      <c r="L79" s="122"/>
      <c r="M79" s="122"/>
      <c r="N79" s="122"/>
      <c r="O79" s="122"/>
      <c r="P79" s="122"/>
      <c r="Q79" s="122"/>
      <c r="R79" s="122"/>
      <c r="S79" s="182"/>
      <c r="T79" s="122"/>
      <c r="U79" s="122"/>
      <c r="V79" s="122"/>
      <c r="W79" s="122"/>
      <c r="X79" s="122"/>
      <c r="Y79" s="182"/>
      <c r="Z79" s="122"/>
      <c r="AA79" s="122"/>
      <c r="AB79" s="182"/>
      <c r="AC79" s="122"/>
      <c r="AD79" s="122"/>
      <c r="AE79" s="197"/>
      <c r="AF79" s="118">
        <f t="shared" si="2"/>
        <v>613.70000000000005</v>
      </c>
      <c r="AG79" s="175"/>
      <c r="AH79" s="39"/>
      <c r="AI79" s="39"/>
      <c r="AJ79" s="124"/>
      <c r="AK79" s="193"/>
      <c r="AL79" s="193"/>
      <c r="AM79" s="24">
        <f t="shared" si="3"/>
        <v>0</v>
      </c>
      <c r="AN79" s="15"/>
    </row>
    <row r="80" spans="1:40" s="64" customFormat="1" ht="14.25" customHeight="1">
      <c r="A80" s="104" t="s">
        <v>129</v>
      </c>
      <c r="B80" s="86" t="s">
        <v>134</v>
      </c>
      <c r="C80" s="172">
        <v>92.7</v>
      </c>
      <c r="D80" s="157"/>
      <c r="E80" s="172">
        <v>92.7</v>
      </c>
      <c r="F80" s="122"/>
      <c r="G80" s="122"/>
      <c r="H80" s="122"/>
      <c r="I80" s="182"/>
      <c r="J80" s="122"/>
      <c r="K80" s="122"/>
      <c r="L80" s="122"/>
      <c r="M80" s="122"/>
      <c r="N80" s="122"/>
      <c r="O80" s="122"/>
      <c r="P80" s="122"/>
      <c r="Q80" s="122"/>
      <c r="R80" s="122"/>
      <c r="S80" s="182"/>
      <c r="T80" s="122"/>
      <c r="U80" s="122"/>
      <c r="V80" s="122"/>
      <c r="W80" s="122"/>
      <c r="X80" s="122"/>
      <c r="Y80" s="182"/>
      <c r="Z80" s="122"/>
      <c r="AA80" s="122"/>
      <c r="AB80" s="182"/>
      <c r="AC80" s="122"/>
      <c r="AD80" s="122"/>
      <c r="AE80" s="197"/>
      <c r="AF80" s="118">
        <f t="shared" si="2"/>
        <v>92.7</v>
      </c>
      <c r="AG80" s="175"/>
      <c r="AH80" s="39"/>
      <c r="AI80" s="39"/>
      <c r="AJ80" s="124"/>
      <c r="AK80" s="193"/>
      <c r="AL80" s="193"/>
      <c r="AM80" s="24">
        <f t="shared" si="3"/>
        <v>0</v>
      </c>
      <c r="AN80" s="15"/>
    </row>
    <row r="81" spans="1:40" s="64" customFormat="1" ht="26.4">
      <c r="A81" s="104" t="s">
        <v>135</v>
      </c>
      <c r="B81" s="86" t="s">
        <v>136</v>
      </c>
      <c r="C81" s="172">
        <v>4150</v>
      </c>
      <c r="D81" s="156"/>
      <c r="E81" s="132"/>
      <c r="F81" s="122"/>
      <c r="G81" s="122"/>
      <c r="H81" s="122"/>
      <c r="I81" s="182"/>
      <c r="J81" s="122"/>
      <c r="K81" s="122"/>
      <c r="L81" s="122"/>
      <c r="M81" s="122"/>
      <c r="N81" s="122"/>
      <c r="O81" s="122"/>
      <c r="P81" s="122"/>
      <c r="Q81" s="122"/>
      <c r="R81" s="122"/>
      <c r="S81" s="182"/>
      <c r="T81" s="122"/>
      <c r="U81" s="122"/>
      <c r="V81" s="122"/>
      <c r="W81" s="122"/>
      <c r="X81" s="122"/>
      <c r="Y81" s="182"/>
      <c r="Z81" s="122"/>
      <c r="AA81" s="122"/>
      <c r="AB81" s="182"/>
      <c r="AC81" s="122"/>
      <c r="AD81" s="122"/>
      <c r="AE81" s="197"/>
      <c r="AF81" s="118">
        <f t="shared" si="2"/>
        <v>0</v>
      </c>
      <c r="AG81" s="175"/>
      <c r="AH81" s="193">
        <v>2553.1999999999998</v>
      </c>
      <c r="AI81" s="172">
        <v>1596.8</v>
      </c>
      <c r="AJ81" s="124"/>
      <c r="AK81" s="193"/>
      <c r="AL81" s="193"/>
      <c r="AM81" s="24">
        <f t="shared" si="3"/>
        <v>4150</v>
      </c>
      <c r="AN81" s="15"/>
    </row>
    <row r="82" spans="1:40" s="64" customFormat="1" ht="14.25" customHeight="1">
      <c r="A82" s="104" t="s">
        <v>137</v>
      </c>
      <c r="B82" s="86" t="s">
        <v>112</v>
      </c>
      <c r="C82" s="172">
        <v>367.2</v>
      </c>
      <c r="D82" s="158"/>
      <c r="E82" s="132"/>
      <c r="F82" s="122"/>
      <c r="G82" s="122"/>
      <c r="H82" s="122"/>
      <c r="I82" s="182"/>
      <c r="J82" s="122"/>
      <c r="K82" s="122"/>
      <c r="L82" s="122"/>
      <c r="M82" s="122"/>
      <c r="N82" s="122"/>
      <c r="O82" s="122"/>
      <c r="P82" s="122"/>
      <c r="Q82" s="122"/>
      <c r="R82" s="122"/>
      <c r="S82" s="182"/>
      <c r="T82" s="122"/>
      <c r="U82" s="122"/>
      <c r="V82" s="122"/>
      <c r="W82" s="122"/>
      <c r="X82" s="122"/>
      <c r="Y82" s="182"/>
      <c r="Z82" s="122"/>
      <c r="AA82" s="122"/>
      <c r="AB82" s="182"/>
      <c r="AC82" s="122"/>
      <c r="AD82" s="122"/>
      <c r="AE82" s="197"/>
      <c r="AF82" s="118">
        <f t="shared" si="2"/>
        <v>0</v>
      </c>
      <c r="AG82" s="175"/>
      <c r="AH82" s="172">
        <v>367.2</v>
      </c>
      <c r="AI82" s="39"/>
      <c r="AJ82" s="124"/>
      <c r="AK82" s="193"/>
      <c r="AL82" s="193"/>
      <c r="AM82" s="24">
        <f t="shared" si="3"/>
        <v>367.2</v>
      </c>
      <c r="AN82" s="15"/>
    </row>
    <row r="83" spans="1:40" s="64" customFormat="1" ht="14.25" customHeight="1">
      <c r="A83" s="104" t="s">
        <v>137</v>
      </c>
      <c r="B83" s="86" t="s">
        <v>112</v>
      </c>
      <c r="C83" s="172">
        <v>168</v>
      </c>
      <c r="D83" s="159"/>
      <c r="E83" s="132"/>
      <c r="F83" s="122"/>
      <c r="G83" s="122"/>
      <c r="H83" s="122"/>
      <c r="I83" s="182"/>
      <c r="J83" s="122"/>
      <c r="K83" s="122"/>
      <c r="L83" s="122"/>
      <c r="M83" s="122"/>
      <c r="N83" s="122"/>
      <c r="O83" s="122"/>
      <c r="P83" s="122"/>
      <c r="Q83" s="122"/>
      <c r="R83" s="122"/>
      <c r="S83" s="182"/>
      <c r="T83" s="122"/>
      <c r="U83" s="122"/>
      <c r="V83" s="122"/>
      <c r="W83" s="122"/>
      <c r="X83" s="122"/>
      <c r="Y83" s="182"/>
      <c r="Z83" s="122"/>
      <c r="AA83" s="122"/>
      <c r="AB83" s="182"/>
      <c r="AC83" s="122"/>
      <c r="AD83" s="122"/>
      <c r="AE83" s="197"/>
      <c r="AF83" s="118">
        <f t="shared" si="2"/>
        <v>0</v>
      </c>
      <c r="AG83" s="175"/>
      <c r="AH83" s="172">
        <v>168</v>
      </c>
      <c r="AI83" s="39"/>
      <c r="AJ83" s="124"/>
      <c r="AK83" s="193"/>
      <c r="AL83" s="193"/>
      <c r="AM83" s="24">
        <f t="shared" si="3"/>
        <v>168</v>
      </c>
      <c r="AN83" s="15"/>
    </row>
    <row r="84" spans="1:40" s="64" customFormat="1" ht="14.25" customHeight="1">
      <c r="A84" s="104" t="s">
        <v>137</v>
      </c>
      <c r="B84" s="86" t="s">
        <v>85</v>
      </c>
      <c r="C84" s="172">
        <v>18.95</v>
      </c>
      <c r="D84" s="159"/>
      <c r="E84" s="132"/>
      <c r="F84" s="122"/>
      <c r="G84" s="122"/>
      <c r="H84" s="122"/>
      <c r="I84" s="182"/>
      <c r="J84" s="122"/>
      <c r="K84" s="122"/>
      <c r="L84" s="122"/>
      <c r="M84" s="122"/>
      <c r="N84" s="122"/>
      <c r="O84" s="122"/>
      <c r="P84" s="122"/>
      <c r="Q84" s="122"/>
      <c r="R84" s="122"/>
      <c r="S84" s="182"/>
      <c r="T84" s="122"/>
      <c r="U84" s="122"/>
      <c r="V84" s="122"/>
      <c r="W84" s="122"/>
      <c r="X84" s="122"/>
      <c r="Y84" s="182"/>
      <c r="Z84" s="122"/>
      <c r="AA84" s="122"/>
      <c r="AB84" s="182"/>
      <c r="AC84" s="122"/>
      <c r="AD84" s="122"/>
      <c r="AE84" s="197"/>
      <c r="AF84" s="118">
        <f t="shared" si="2"/>
        <v>0</v>
      </c>
      <c r="AG84" s="175"/>
      <c r="AH84" s="172">
        <v>18.95</v>
      </c>
      <c r="AI84" s="39"/>
      <c r="AJ84" s="124"/>
      <c r="AK84" s="193"/>
      <c r="AL84" s="193"/>
      <c r="AM84" s="24">
        <f t="shared" si="3"/>
        <v>18.95</v>
      </c>
      <c r="AN84" s="15"/>
    </row>
    <row r="85" spans="1:40" s="64" customFormat="1" ht="14.25" customHeight="1">
      <c r="A85" s="104" t="s">
        <v>137</v>
      </c>
      <c r="B85" s="86" t="s">
        <v>85</v>
      </c>
      <c r="C85" s="172">
        <v>69.98</v>
      </c>
      <c r="D85" s="159"/>
      <c r="E85" s="132"/>
      <c r="F85" s="122"/>
      <c r="G85" s="122"/>
      <c r="H85" s="122"/>
      <c r="I85" s="182"/>
      <c r="J85" s="122"/>
      <c r="K85" s="122"/>
      <c r="L85" s="122"/>
      <c r="M85" s="122"/>
      <c r="N85" s="122"/>
      <c r="O85" s="122"/>
      <c r="P85" s="122"/>
      <c r="Q85" s="122"/>
      <c r="R85" s="122"/>
      <c r="S85" s="182"/>
      <c r="T85" s="122"/>
      <c r="U85" s="122"/>
      <c r="V85" s="122"/>
      <c r="W85" s="122"/>
      <c r="X85" s="122"/>
      <c r="Y85" s="182"/>
      <c r="Z85" s="122"/>
      <c r="AA85" s="122"/>
      <c r="AB85" s="182"/>
      <c r="AC85" s="122"/>
      <c r="AD85" s="122"/>
      <c r="AE85" s="197"/>
      <c r="AF85" s="118">
        <f t="shared" si="2"/>
        <v>0</v>
      </c>
      <c r="AG85" s="175"/>
      <c r="AH85" s="172">
        <v>69.98</v>
      </c>
      <c r="AI85" s="39"/>
      <c r="AJ85" s="124"/>
      <c r="AK85" s="193"/>
      <c r="AL85" s="193"/>
      <c r="AM85" s="24">
        <f t="shared" si="3"/>
        <v>69.98</v>
      </c>
      <c r="AN85" s="15"/>
    </row>
    <row r="86" spans="1:40" s="64" customFormat="1" ht="14.25" customHeight="1">
      <c r="A86" s="104" t="s">
        <v>137</v>
      </c>
      <c r="B86" s="86" t="s">
        <v>85</v>
      </c>
      <c r="C86" s="172">
        <v>13.66</v>
      </c>
      <c r="D86" s="160"/>
      <c r="E86" s="132"/>
      <c r="F86" s="122"/>
      <c r="G86" s="122"/>
      <c r="H86" s="122"/>
      <c r="I86" s="182"/>
      <c r="J86" s="122"/>
      <c r="K86" s="122"/>
      <c r="L86" s="122"/>
      <c r="M86" s="122"/>
      <c r="N86" s="122"/>
      <c r="O86" s="122"/>
      <c r="P86" s="122"/>
      <c r="Q86" s="122"/>
      <c r="R86" s="122"/>
      <c r="S86" s="182"/>
      <c r="T86" s="122"/>
      <c r="U86" s="122"/>
      <c r="V86" s="122"/>
      <c r="W86" s="122"/>
      <c r="X86" s="122"/>
      <c r="Y86" s="182"/>
      <c r="Z86" s="122"/>
      <c r="AA86" s="122"/>
      <c r="AB86" s="182"/>
      <c r="AC86" s="122"/>
      <c r="AD86" s="122"/>
      <c r="AE86" s="197"/>
      <c r="AF86" s="118">
        <f t="shared" si="2"/>
        <v>0</v>
      </c>
      <c r="AG86" s="175"/>
      <c r="AH86" s="172">
        <v>13.66</v>
      </c>
      <c r="AI86" s="39"/>
      <c r="AJ86" s="124"/>
      <c r="AK86" s="193"/>
      <c r="AL86" s="193"/>
      <c r="AM86" s="24">
        <f t="shared" si="3"/>
        <v>13.66</v>
      </c>
      <c r="AN86" s="15"/>
    </row>
    <row r="87" spans="1:40" s="64" customFormat="1" ht="14.25" customHeight="1">
      <c r="A87" s="104" t="s">
        <v>137</v>
      </c>
      <c r="B87" s="86" t="s">
        <v>85</v>
      </c>
      <c r="C87" s="172">
        <v>79.98</v>
      </c>
      <c r="D87" s="160"/>
      <c r="E87" s="132"/>
      <c r="F87" s="122"/>
      <c r="G87" s="122"/>
      <c r="H87" s="122"/>
      <c r="I87" s="182"/>
      <c r="J87" s="122"/>
      <c r="K87" s="122"/>
      <c r="L87" s="122"/>
      <c r="M87" s="122"/>
      <c r="N87" s="122"/>
      <c r="O87" s="122"/>
      <c r="P87" s="122"/>
      <c r="Q87" s="122"/>
      <c r="R87" s="122"/>
      <c r="S87" s="182"/>
      <c r="T87" s="122"/>
      <c r="U87" s="122"/>
      <c r="V87" s="122"/>
      <c r="W87" s="122"/>
      <c r="X87" s="122"/>
      <c r="Y87" s="182"/>
      <c r="Z87" s="122"/>
      <c r="AA87" s="122"/>
      <c r="AB87" s="182"/>
      <c r="AC87" s="122"/>
      <c r="AD87" s="122"/>
      <c r="AE87" s="197"/>
      <c r="AF87" s="118">
        <f t="shared" si="2"/>
        <v>0</v>
      </c>
      <c r="AG87" s="175"/>
      <c r="AH87" s="172">
        <v>79.98</v>
      </c>
      <c r="AI87" s="39"/>
      <c r="AJ87" s="124"/>
      <c r="AK87" s="193"/>
      <c r="AL87" s="193"/>
      <c r="AM87" s="24">
        <f t="shared" si="3"/>
        <v>79.98</v>
      </c>
      <c r="AN87" s="15"/>
    </row>
    <row r="88" spans="1:40" s="64" customFormat="1" ht="14.25" customHeight="1">
      <c r="A88" s="104" t="s">
        <v>137</v>
      </c>
      <c r="B88" s="86" t="s">
        <v>85</v>
      </c>
      <c r="C88" s="172">
        <v>87.74</v>
      </c>
      <c r="D88" s="160"/>
      <c r="E88" s="132"/>
      <c r="F88" s="122"/>
      <c r="G88" s="122"/>
      <c r="H88" s="122"/>
      <c r="I88" s="182"/>
      <c r="J88" s="122"/>
      <c r="K88" s="122"/>
      <c r="L88" s="122"/>
      <c r="M88" s="122"/>
      <c r="N88" s="122"/>
      <c r="O88" s="122"/>
      <c r="P88" s="122"/>
      <c r="Q88" s="122"/>
      <c r="R88" s="122"/>
      <c r="S88" s="182"/>
      <c r="T88" s="122"/>
      <c r="U88" s="122"/>
      <c r="V88" s="122"/>
      <c r="W88" s="122"/>
      <c r="X88" s="122"/>
      <c r="Y88" s="182"/>
      <c r="Z88" s="122"/>
      <c r="AA88" s="122"/>
      <c r="AB88" s="182"/>
      <c r="AC88" s="122"/>
      <c r="AD88" s="122"/>
      <c r="AE88" s="197"/>
      <c r="AF88" s="118">
        <f t="shared" si="2"/>
        <v>0</v>
      </c>
      <c r="AG88" s="175"/>
      <c r="AH88" s="172">
        <v>87.74</v>
      </c>
      <c r="AI88" s="39"/>
      <c r="AJ88" s="124"/>
      <c r="AK88" s="193"/>
      <c r="AL88" s="193"/>
      <c r="AM88" s="24">
        <f t="shared" si="3"/>
        <v>87.74</v>
      </c>
      <c r="AN88" s="15"/>
    </row>
    <row r="89" spans="1:40" s="64" customFormat="1" ht="14.25" customHeight="1">
      <c r="A89" s="104" t="s">
        <v>137</v>
      </c>
      <c r="B89" s="86" t="s">
        <v>85</v>
      </c>
      <c r="C89" s="172">
        <v>23.01</v>
      </c>
      <c r="D89" s="160"/>
      <c r="E89" s="132"/>
      <c r="F89" s="122"/>
      <c r="G89" s="122"/>
      <c r="H89" s="122"/>
      <c r="I89" s="182"/>
      <c r="J89" s="122"/>
      <c r="K89" s="122"/>
      <c r="L89" s="122"/>
      <c r="M89" s="122"/>
      <c r="N89" s="122"/>
      <c r="O89" s="122"/>
      <c r="P89" s="122"/>
      <c r="Q89" s="122"/>
      <c r="R89" s="122"/>
      <c r="S89" s="182"/>
      <c r="T89" s="122"/>
      <c r="U89" s="122"/>
      <c r="V89" s="122"/>
      <c r="W89" s="122"/>
      <c r="X89" s="122"/>
      <c r="Y89" s="182"/>
      <c r="Z89" s="122"/>
      <c r="AA89" s="122"/>
      <c r="AB89" s="182"/>
      <c r="AC89" s="122"/>
      <c r="AD89" s="122"/>
      <c r="AE89" s="197"/>
      <c r="AF89" s="118">
        <f t="shared" si="2"/>
        <v>0</v>
      </c>
      <c r="AG89" s="175"/>
      <c r="AH89" s="172">
        <v>23.01</v>
      </c>
      <c r="AI89" s="39"/>
      <c r="AJ89" s="124"/>
      <c r="AK89" s="193"/>
      <c r="AL89" s="193"/>
      <c r="AM89" s="24">
        <f t="shared" si="3"/>
        <v>23.01</v>
      </c>
      <c r="AN89" s="15"/>
    </row>
    <row r="90" spans="1:40" s="64" customFormat="1" ht="14.25" customHeight="1">
      <c r="A90" s="104" t="s">
        <v>137</v>
      </c>
      <c r="B90" s="86" t="s">
        <v>85</v>
      </c>
      <c r="C90" s="172">
        <v>12.05</v>
      </c>
      <c r="D90" s="160"/>
      <c r="E90" s="132"/>
      <c r="F90" s="122"/>
      <c r="G90" s="122"/>
      <c r="H90" s="122"/>
      <c r="I90" s="182"/>
      <c r="J90" s="122"/>
      <c r="K90" s="122"/>
      <c r="L90" s="122"/>
      <c r="M90" s="122"/>
      <c r="N90" s="122"/>
      <c r="O90" s="122"/>
      <c r="P90" s="122"/>
      <c r="Q90" s="122"/>
      <c r="R90" s="122"/>
      <c r="S90" s="182"/>
      <c r="T90" s="122"/>
      <c r="U90" s="122"/>
      <c r="V90" s="122"/>
      <c r="W90" s="122"/>
      <c r="X90" s="122"/>
      <c r="Y90" s="182"/>
      <c r="Z90" s="122"/>
      <c r="AA90" s="122"/>
      <c r="AB90" s="182"/>
      <c r="AC90" s="122"/>
      <c r="AD90" s="122"/>
      <c r="AE90" s="197"/>
      <c r="AF90" s="118">
        <f t="shared" si="2"/>
        <v>0</v>
      </c>
      <c r="AG90" s="175"/>
      <c r="AH90" s="172">
        <v>12.05</v>
      </c>
      <c r="AI90" s="39"/>
      <c r="AJ90" s="124"/>
      <c r="AK90" s="193"/>
      <c r="AL90" s="193"/>
      <c r="AM90" s="24">
        <f t="shared" si="3"/>
        <v>12.05</v>
      </c>
      <c r="AN90" s="15"/>
    </row>
    <row r="91" spans="1:40" s="64" customFormat="1" ht="14.25" customHeight="1">
      <c r="A91" s="104" t="s">
        <v>137</v>
      </c>
      <c r="B91" s="86" t="s">
        <v>85</v>
      </c>
      <c r="C91" s="172">
        <v>17.739999999999998</v>
      </c>
      <c r="D91" s="160"/>
      <c r="E91" s="132"/>
      <c r="F91" s="122"/>
      <c r="G91" s="122"/>
      <c r="H91" s="122"/>
      <c r="I91" s="182"/>
      <c r="J91" s="122"/>
      <c r="K91" s="122"/>
      <c r="L91" s="122"/>
      <c r="M91" s="122"/>
      <c r="N91" s="122"/>
      <c r="O91" s="122"/>
      <c r="P91" s="122"/>
      <c r="Q91" s="122"/>
      <c r="R91" s="122"/>
      <c r="S91" s="182"/>
      <c r="T91" s="122"/>
      <c r="U91" s="122"/>
      <c r="V91" s="122"/>
      <c r="W91" s="122"/>
      <c r="X91" s="122"/>
      <c r="Y91" s="182"/>
      <c r="Z91" s="122"/>
      <c r="AA91" s="122"/>
      <c r="AB91" s="182"/>
      <c r="AC91" s="122"/>
      <c r="AD91" s="122"/>
      <c r="AE91" s="197"/>
      <c r="AF91" s="118">
        <f t="shared" si="2"/>
        <v>0</v>
      </c>
      <c r="AG91" s="175"/>
      <c r="AH91" s="172">
        <v>17.739999999999998</v>
      </c>
      <c r="AI91" s="39"/>
      <c r="AJ91" s="124"/>
      <c r="AK91" s="193"/>
      <c r="AL91" s="193"/>
      <c r="AM91" s="24">
        <f t="shared" si="3"/>
        <v>17.739999999999998</v>
      </c>
      <c r="AN91" s="15"/>
    </row>
    <row r="92" spans="1:40" s="64" customFormat="1" ht="14.25" customHeight="1">
      <c r="A92" s="104" t="s">
        <v>137</v>
      </c>
      <c r="B92" s="86" t="s">
        <v>112</v>
      </c>
      <c r="C92" s="172">
        <v>110.4</v>
      </c>
      <c r="D92" s="160"/>
      <c r="E92" s="132"/>
      <c r="F92" s="122"/>
      <c r="G92" s="122"/>
      <c r="H92" s="122"/>
      <c r="I92" s="182"/>
      <c r="J92" s="122"/>
      <c r="K92" s="122"/>
      <c r="L92" s="122"/>
      <c r="M92" s="122"/>
      <c r="N92" s="122"/>
      <c r="O92" s="122"/>
      <c r="P92" s="122"/>
      <c r="Q92" s="122"/>
      <c r="R92" s="122"/>
      <c r="S92" s="182"/>
      <c r="T92" s="122"/>
      <c r="U92" s="122"/>
      <c r="V92" s="122"/>
      <c r="W92" s="122"/>
      <c r="X92" s="122"/>
      <c r="Y92" s="182"/>
      <c r="Z92" s="122"/>
      <c r="AA92" s="122"/>
      <c r="AB92" s="182"/>
      <c r="AC92" s="122"/>
      <c r="AD92" s="122"/>
      <c r="AE92" s="197"/>
      <c r="AF92" s="118">
        <f t="shared" si="2"/>
        <v>0</v>
      </c>
      <c r="AG92" s="175"/>
      <c r="AH92" s="39">
        <v>110.4</v>
      </c>
      <c r="AI92" s="39"/>
      <c r="AJ92" s="124"/>
      <c r="AK92" s="193"/>
      <c r="AL92" s="193"/>
      <c r="AM92" s="24">
        <f t="shared" si="3"/>
        <v>110.4</v>
      </c>
      <c r="AN92" s="15"/>
    </row>
    <row r="93" spans="1:40" s="64" customFormat="1" ht="14.25" customHeight="1">
      <c r="A93" s="104" t="s">
        <v>137</v>
      </c>
      <c r="B93" s="86" t="s">
        <v>138</v>
      </c>
      <c r="C93" s="172">
        <v>1800</v>
      </c>
      <c r="D93" s="160"/>
      <c r="E93" s="132"/>
      <c r="F93" s="122"/>
      <c r="G93" s="122"/>
      <c r="H93" s="122"/>
      <c r="I93" s="182"/>
      <c r="J93" s="122"/>
      <c r="K93" s="122"/>
      <c r="L93" s="122"/>
      <c r="M93" s="122"/>
      <c r="N93" s="122"/>
      <c r="O93" s="122"/>
      <c r="P93" s="122"/>
      <c r="Q93" s="122"/>
      <c r="R93" s="122"/>
      <c r="S93" s="182"/>
      <c r="T93" s="122"/>
      <c r="U93" s="122"/>
      <c r="V93" s="122"/>
      <c r="W93" s="122"/>
      <c r="X93" s="122"/>
      <c r="Y93" s="182"/>
      <c r="Z93" s="122"/>
      <c r="AA93" s="122"/>
      <c r="AB93" s="182"/>
      <c r="AC93" s="122"/>
      <c r="AD93" s="122"/>
      <c r="AE93" s="197"/>
      <c r="AF93" s="118">
        <f t="shared" si="2"/>
        <v>0</v>
      </c>
      <c r="AG93" s="175"/>
      <c r="AH93" s="39">
        <v>1800</v>
      </c>
      <c r="AI93" s="39"/>
      <c r="AJ93" s="124"/>
      <c r="AK93" s="193"/>
      <c r="AL93" s="193"/>
      <c r="AM93" s="24">
        <f t="shared" si="3"/>
        <v>1800</v>
      </c>
      <c r="AN93" s="15"/>
    </row>
    <row r="94" spans="1:40" s="64" customFormat="1" ht="14.25" customHeight="1">
      <c r="A94" s="104" t="s">
        <v>162</v>
      </c>
      <c r="B94" s="96" t="s">
        <v>163</v>
      </c>
      <c r="C94" s="97">
        <v>18</v>
      </c>
      <c r="D94" s="160"/>
      <c r="E94" s="132"/>
      <c r="F94" s="122"/>
      <c r="G94" s="122"/>
      <c r="H94" s="122"/>
      <c r="I94" s="182"/>
      <c r="J94" s="122"/>
      <c r="K94" s="122"/>
      <c r="L94" s="122"/>
      <c r="M94" s="122">
        <v>18</v>
      </c>
      <c r="N94" s="122"/>
      <c r="O94" s="122"/>
      <c r="P94" s="122"/>
      <c r="Q94" s="122"/>
      <c r="R94" s="122"/>
      <c r="S94" s="182"/>
      <c r="T94" s="122"/>
      <c r="U94" s="122"/>
      <c r="V94" s="122"/>
      <c r="W94" s="122"/>
      <c r="X94" s="122"/>
      <c r="Y94" s="182"/>
      <c r="Z94" s="122"/>
      <c r="AA94" s="122"/>
      <c r="AB94" s="182"/>
      <c r="AC94" s="122"/>
      <c r="AD94" s="122"/>
      <c r="AE94" s="197"/>
      <c r="AF94" s="118">
        <f t="shared" si="2"/>
        <v>18</v>
      </c>
      <c r="AG94" s="175"/>
      <c r="AH94" s="39"/>
      <c r="AI94" s="39"/>
      <c r="AJ94" s="124"/>
      <c r="AK94" s="193"/>
      <c r="AL94" s="193"/>
      <c r="AM94" s="24"/>
      <c r="AN94" s="15"/>
    </row>
    <row r="95" spans="1:40" s="64" customFormat="1" ht="14.25" customHeight="1">
      <c r="A95" s="104" t="s">
        <v>145</v>
      </c>
      <c r="B95" s="105" t="s">
        <v>146</v>
      </c>
      <c r="C95" s="106">
        <v>316.08999999999997</v>
      </c>
      <c r="D95" s="160"/>
      <c r="E95" s="132"/>
      <c r="F95" s="122"/>
      <c r="G95" s="122"/>
      <c r="H95" s="122"/>
      <c r="I95" s="182"/>
      <c r="J95" s="122"/>
      <c r="K95" s="122"/>
      <c r="L95" s="122"/>
      <c r="M95" s="122"/>
      <c r="N95" s="122"/>
      <c r="O95" s="122">
        <v>316.08999999999997</v>
      </c>
      <c r="P95" s="122"/>
      <c r="Q95" s="122"/>
      <c r="R95" s="122"/>
      <c r="S95" s="182"/>
      <c r="T95" s="122"/>
      <c r="U95" s="122"/>
      <c r="V95" s="122"/>
      <c r="W95" s="122"/>
      <c r="X95" s="122"/>
      <c r="Y95" s="182"/>
      <c r="Z95" s="122"/>
      <c r="AA95" s="122"/>
      <c r="AB95" s="182"/>
      <c r="AC95" s="122"/>
      <c r="AD95" s="122"/>
      <c r="AE95" s="197"/>
      <c r="AF95" s="118">
        <f t="shared" si="2"/>
        <v>316.08999999999997</v>
      </c>
      <c r="AG95" s="175"/>
      <c r="AH95" s="39"/>
      <c r="AI95" s="39"/>
      <c r="AJ95" s="124"/>
      <c r="AK95" s="193"/>
      <c r="AL95" s="193"/>
      <c r="AM95" s="24">
        <f t="shared" si="3"/>
        <v>0</v>
      </c>
      <c r="AN95" s="15"/>
    </row>
    <row r="96" spans="1:40" s="64" customFormat="1" ht="14.25" customHeight="1">
      <c r="A96" s="104" t="s">
        <v>145</v>
      </c>
      <c r="B96" s="105" t="s">
        <v>116</v>
      </c>
      <c r="C96" s="106">
        <v>463.67</v>
      </c>
      <c r="D96" s="160"/>
      <c r="E96" s="132">
        <v>463.67</v>
      </c>
      <c r="F96" s="122"/>
      <c r="G96" s="122"/>
      <c r="H96" s="122"/>
      <c r="I96" s="182"/>
      <c r="J96" s="122"/>
      <c r="K96" s="122"/>
      <c r="L96" s="122"/>
      <c r="M96" s="122"/>
      <c r="N96" s="122"/>
      <c r="O96" s="122"/>
      <c r="P96" s="122"/>
      <c r="Q96" s="122"/>
      <c r="R96" s="122"/>
      <c r="S96" s="182"/>
      <c r="T96" s="122"/>
      <c r="U96" s="122"/>
      <c r="V96" s="122"/>
      <c r="W96" s="122"/>
      <c r="X96" s="122"/>
      <c r="Y96" s="182"/>
      <c r="Z96" s="122"/>
      <c r="AA96" s="122"/>
      <c r="AB96" s="182"/>
      <c r="AC96" s="122"/>
      <c r="AD96" s="122"/>
      <c r="AE96" s="197"/>
      <c r="AF96" s="118">
        <f t="shared" si="2"/>
        <v>463.67</v>
      </c>
      <c r="AG96" s="175"/>
      <c r="AH96" s="39"/>
      <c r="AI96" s="39"/>
      <c r="AJ96" s="124"/>
      <c r="AK96" s="193"/>
      <c r="AL96" s="193"/>
      <c r="AM96" s="24">
        <f t="shared" si="3"/>
        <v>0</v>
      </c>
      <c r="AN96" s="15"/>
    </row>
    <row r="97" spans="1:40" s="64" customFormat="1" ht="14.25" customHeight="1">
      <c r="A97" s="104" t="s">
        <v>145</v>
      </c>
      <c r="B97" s="105" t="s">
        <v>147</v>
      </c>
      <c r="C97" s="106">
        <v>17.55</v>
      </c>
      <c r="D97" s="160"/>
      <c r="E97" s="132"/>
      <c r="F97" s="122"/>
      <c r="G97" s="122"/>
      <c r="H97" s="122"/>
      <c r="I97" s="182"/>
      <c r="J97" s="122"/>
      <c r="K97" s="122"/>
      <c r="L97" s="122"/>
      <c r="M97" s="122"/>
      <c r="N97" s="122"/>
      <c r="O97" s="122"/>
      <c r="P97" s="122"/>
      <c r="Q97" s="122"/>
      <c r="R97" s="122"/>
      <c r="S97" s="182"/>
      <c r="T97" s="122">
        <v>17.55</v>
      </c>
      <c r="U97" s="122"/>
      <c r="V97" s="122"/>
      <c r="W97" s="122"/>
      <c r="X97" s="122"/>
      <c r="Y97" s="182"/>
      <c r="Z97" s="122"/>
      <c r="AA97" s="122"/>
      <c r="AB97" s="182"/>
      <c r="AC97" s="122"/>
      <c r="AD97" s="122"/>
      <c r="AE97" s="197"/>
      <c r="AF97" s="118">
        <f t="shared" si="2"/>
        <v>17.55</v>
      </c>
      <c r="AG97" s="175"/>
      <c r="AH97" s="39"/>
      <c r="AI97" s="39"/>
      <c r="AJ97" s="124"/>
      <c r="AK97" s="193"/>
      <c r="AL97" s="193"/>
      <c r="AM97" s="24">
        <f t="shared" si="3"/>
        <v>0</v>
      </c>
      <c r="AN97" s="15"/>
    </row>
    <row r="98" spans="1:40" s="64" customFormat="1" ht="14.25" customHeight="1">
      <c r="A98" s="104" t="s">
        <v>145</v>
      </c>
      <c r="B98" s="105" t="s">
        <v>148</v>
      </c>
      <c r="C98" s="106">
        <f>591.18-22.92</f>
        <v>568.26</v>
      </c>
      <c r="D98" s="160"/>
      <c r="E98" s="132">
        <v>568.26</v>
      </c>
      <c r="F98" s="122"/>
      <c r="G98" s="122"/>
      <c r="H98" s="122"/>
      <c r="I98" s="182"/>
      <c r="J98" s="122"/>
      <c r="K98" s="122"/>
      <c r="L98" s="122"/>
      <c r="M98" s="122"/>
      <c r="N98" s="122"/>
      <c r="O98" s="122"/>
      <c r="P98" s="122"/>
      <c r="Q98" s="122"/>
      <c r="R98" s="122"/>
      <c r="S98" s="182"/>
      <c r="T98" s="122"/>
      <c r="U98" s="122"/>
      <c r="V98" s="122"/>
      <c r="W98" s="122"/>
      <c r="X98" s="122"/>
      <c r="Y98" s="182"/>
      <c r="Z98" s="122"/>
      <c r="AA98" s="122"/>
      <c r="AB98" s="182"/>
      <c r="AC98" s="122"/>
      <c r="AD98" s="122"/>
      <c r="AE98" s="197"/>
      <c r="AF98" s="118">
        <f t="shared" si="2"/>
        <v>568.26</v>
      </c>
      <c r="AG98" s="175"/>
      <c r="AH98" s="39"/>
      <c r="AI98" s="39"/>
      <c r="AJ98" s="124"/>
      <c r="AK98" s="193"/>
      <c r="AL98" s="193"/>
      <c r="AM98" s="24">
        <f t="shared" si="3"/>
        <v>0</v>
      </c>
      <c r="AN98" s="15"/>
    </row>
    <row r="99" spans="1:40" s="64" customFormat="1" ht="14.25" customHeight="1">
      <c r="A99" s="104" t="s">
        <v>145</v>
      </c>
      <c r="B99" s="105" t="s">
        <v>149</v>
      </c>
      <c r="C99" s="106">
        <v>91.03</v>
      </c>
      <c r="D99" s="160"/>
      <c r="E99" s="132">
        <v>91.03</v>
      </c>
      <c r="F99" s="122"/>
      <c r="G99" s="122"/>
      <c r="H99" s="122"/>
      <c r="I99" s="182"/>
      <c r="J99" s="122"/>
      <c r="K99" s="122"/>
      <c r="L99" s="122"/>
      <c r="M99" s="122"/>
      <c r="N99" s="122"/>
      <c r="O99" s="122"/>
      <c r="P99" s="122"/>
      <c r="Q99" s="122"/>
      <c r="R99" s="122"/>
      <c r="S99" s="182"/>
      <c r="T99" s="122"/>
      <c r="U99" s="122"/>
      <c r="V99" s="122"/>
      <c r="W99" s="122"/>
      <c r="X99" s="122"/>
      <c r="Y99" s="182"/>
      <c r="Z99" s="122"/>
      <c r="AA99" s="122"/>
      <c r="AB99" s="182"/>
      <c r="AC99" s="122"/>
      <c r="AD99" s="122"/>
      <c r="AE99" s="197"/>
      <c r="AF99" s="118">
        <f t="shared" si="2"/>
        <v>91.03</v>
      </c>
      <c r="AG99" s="175"/>
      <c r="AH99" s="39"/>
      <c r="AI99" s="39"/>
      <c r="AJ99" s="124"/>
      <c r="AK99" s="193"/>
      <c r="AL99" s="193"/>
      <c r="AM99" s="24">
        <f t="shared" si="3"/>
        <v>0</v>
      </c>
      <c r="AN99" s="15"/>
    </row>
    <row r="100" spans="1:40" s="64" customFormat="1" ht="14.25" customHeight="1">
      <c r="A100" s="235" t="s">
        <v>145</v>
      </c>
      <c r="B100" s="96" t="s">
        <v>150</v>
      </c>
      <c r="C100" s="97">
        <v>0.08</v>
      </c>
      <c r="D100" s="160"/>
      <c r="E100" s="132"/>
      <c r="F100" s="122"/>
      <c r="G100" s="122"/>
      <c r="H100" s="122"/>
      <c r="I100" s="182"/>
      <c r="J100" s="122"/>
      <c r="K100" s="122"/>
      <c r="L100" s="122"/>
      <c r="M100" s="122"/>
      <c r="N100" s="122"/>
      <c r="O100" s="122"/>
      <c r="P100" s="122"/>
      <c r="Q100" s="122"/>
      <c r="R100" s="122"/>
      <c r="S100" s="182"/>
      <c r="T100" s="122"/>
      <c r="U100" s="122"/>
      <c r="V100" s="122"/>
      <c r="W100" s="122"/>
      <c r="X100" s="122"/>
      <c r="Y100" s="182"/>
      <c r="Z100" s="122"/>
      <c r="AA100" s="122"/>
      <c r="AB100" s="182"/>
      <c r="AC100" s="122"/>
      <c r="AD100" s="122"/>
      <c r="AE100" s="197"/>
      <c r="AF100" s="118">
        <f t="shared" si="2"/>
        <v>0</v>
      </c>
      <c r="AG100" s="175"/>
      <c r="AH100" s="39">
        <v>0.08</v>
      </c>
      <c r="AI100" s="39"/>
      <c r="AJ100" s="124"/>
      <c r="AK100" s="193"/>
      <c r="AL100" s="193"/>
      <c r="AM100" s="24">
        <f t="shared" si="3"/>
        <v>0.08</v>
      </c>
      <c r="AN100" s="15"/>
    </row>
    <row r="101" spans="1:40" s="64" customFormat="1" ht="14.25" customHeight="1">
      <c r="A101" s="235" t="s">
        <v>145</v>
      </c>
      <c r="B101" s="96" t="s">
        <v>110</v>
      </c>
      <c r="C101" s="97">
        <v>244.09</v>
      </c>
      <c r="D101" s="160"/>
      <c r="E101" s="132"/>
      <c r="F101" s="122"/>
      <c r="G101" s="122"/>
      <c r="H101" s="122"/>
      <c r="I101" s="182"/>
      <c r="J101" s="122"/>
      <c r="K101" s="122"/>
      <c r="L101" s="122"/>
      <c r="M101" s="122"/>
      <c r="N101" s="122"/>
      <c r="O101" s="122"/>
      <c r="P101" s="122"/>
      <c r="Q101" s="122"/>
      <c r="R101" s="122"/>
      <c r="S101" s="182"/>
      <c r="T101" s="122"/>
      <c r="U101" s="122"/>
      <c r="V101" s="122"/>
      <c r="W101" s="122"/>
      <c r="X101" s="122"/>
      <c r="Y101" s="182"/>
      <c r="Z101" s="122"/>
      <c r="AA101" s="122"/>
      <c r="AB101" s="182"/>
      <c r="AC101" s="122"/>
      <c r="AD101" s="122"/>
      <c r="AE101" s="197"/>
      <c r="AF101" s="118">
        <f t="shared" si="2"/>
        <v>0</v>
      </c>
      <c r="AG101" s="175"/>
      <c r="AH101" s="39">
        <v>244.09</v>
      </c>
      <c r="AI101" s="39"/>
      <c r="AJ101" s="124"/>
      <c r="AK101" s="193"/>
      <c r="AL101" s="193"/>
      <c r="AM101" s="24">
        <f t="shared" si="3"/>
        <v>244.09</v>
      </c>
      <c r="AN101" s="15"/>
    </row>
    <row r="102" spans="1:40" s="64" customFormat="1" ht="14.25" customHeight="1">
      <c r="A102" s="235" t="s">
        <v>145</v>
      </c>
      <c r="B102" s="96" t="s">
        <v>151</v>
      </c>
      <c r="C102" s="97">
        <v>23</v>
      </c>
      <c r="D102" s="160"/>
      <c r="E102" s="132"/>
      <c r="F102" s="122"/>
      <c r="G102" s="122"/>
      <c r="H102" s="122"/>
      <c r="I102" s="182"/>
      <c r="J102" s="122"/>
      <c r="K102" s="122"/>
      <c r="L102" s="122"/>
      <c r="M102" s="122"/>
      <c r="N102" s="122"/>
      <c r="O102" s="122"/>
      <c r="P102" s="122"/>
      <c r="Q102" s="122"/>
      <c r="R102" s="122"/>
      <c r="S102" s="182"/>
      <c r="T102" s="122">
        <v>23</v>
      </c>
      <c r="U102" s="122"/>
      <c r="V102" s="122"/>
      <c r="W102" s="122"/>
      <c r="X102" s="122"/>
      <c r="Y102" s="182"/>
      <c r="Z102" s="122"/>
      <c r="AA102" s="122"/>
      <c r="AB102" s="182"/>
      <c r="AC102" s="122"/>
      <c r="AD102" s="122"/>
      <c r="AE102" s="197"/>
      <c r="AF102" s="118">
        <f t="shared" si="2"/>
        <v>23</v>
      </c>
      <c r="AG102" s="175"/>
      <c r="AH102" s="39"/>
      <c r="AI102" s="39"/>
      <c r="AJ102" s="124"/>
      <c r="AK102" s="193"/>
      <c r="AL102" s="193"/>
      <c r="AM102" s="24">
        <f t="shared" si="3"/>
        <v>0</v>
      </c>
      <c r="AN102" s="15"/>
    </row>
    <row r="103" spans="1:40" s="64" customFormat="1" ht="14.25" customHeight="1">
      <c r="A103" s="235" t="s">
        <v>145</v>
      </c>
      <c r="B103" s="96" t="s">
        <v>152</v>
      </c>
      <c r="C103" s="97">
        <v>89.42</v>
      </c>
      <c r="D103" s="160"/>
      <c r="E103" s="132"/>
      <c r="F103" s="122"/>
      <c r="G103" s="122"/>
      <c r="H103" s="122"/>
      <c r="I103" s="182"/>
      <c r="J103" s="122"/>
      <c r="K103" s="122"/>
      <c r="L103" s="122"/>
      <c r="M103" s="122"/>
      <c r="N103" s="122"/>
      <c r="O103" s="122"/>
      <c r="P103" s="122"/>
      <c r="Q103" s="122"/>
      <c r="R103" s="122"/>
      <c r="S103" s="182"/>
      <c r="T103" s="122">
        <v>89.42</v>
      </c>
      <c r="U103" s="122"/>
      <c r="V103" s="122"/>
      <c r="W103" s="122"/>
      <c r="X103" s="122"/>
      <c r="Y103" s="182"/>
      <c r="Z103" s="122"/>
      <c r="AA103" s="122"/>
      <c r="AB103" s="182"/>
      <c r="AC103" s="122"/>
      <c r="AD103" s="122"/>
      <c r="AE103" s="197"/>
      <c r="AF103" s="118">
        <f t="shared" si="2"/>
        <v>89.42</v>
      </c>
      <c r="AG103" s="175"/>
      <c r="AH103" s="39"/>
      <c r="AI103" s="39"/>
      <c r="AJ103" s="124"/>
      <c r="AK103" s="193"/>
      <c r="AL103" s="193"/>
      <c r="AM103" s="24">
        <f t="shared" si="3"/>
        <v>0</v>
      </c>
      <c r="AN103" s="15"/>
    </row>
    <row r="104" spans="1:40" s="64" customFormat="1" ht="14.25" customHeight="1">
      <c r="A104" s="235" t="s">
        <v>145</v>
      </c>
      <c r="B104" s="96" t="s">
        <v>153</v>
      </c>
      <c r="C104" s="97">
        <v>1462.5</v>
      </c>
      <c r="D104" s="160"/>
      <c r="E104" s="132"/>
      <c r="F104" s="122"/>
      <c r="G104" s="122"/>
      <c r="H104" s="122"/>
      <c r="I104" s="182"/>
      <c r="J104" s="122"/>
      <c r="K104" s="122"/>
      <c r="L104" s="122"/>
      <c r="M104" s="122"/>
      <c r="N104" s="122"/>
      <c r="O104" s="122"/>
      <c r="P104" s="122"/>
      <c r="Q104" s="122"/>
      <c r="R104" s="122"/>
      <c r="S104" s="182"/>
      <c r="T104" s="122"/>
      <c r="U104" s="122"/>
      <c r="V104" s="122">
        <v>1462.5</v>
      </c>
      <c r="W104" s="122"/>
      <c r="X104" s="122"/>
      <c r="Y104" s="182"/>
      <c r="Z104" s="122"/>
      <c r="AA104" s="122"/>
      <c r="AB104" s="182"/>
      <c r="AC104" s="122"/>
      <c r="AD104" s="122"/>
      <c r="AE104" s="197"/>
      <c r="AF104" s="118">
        <f t="shared" si="2"/>
        <v>1462.5</v>
      </c>
      <c r="AG104" s="175"/>
      <c r="AH104" s="39"/>
      <c r="AI104" s="39"/>
      <c r="AJ104" s="124"/>
      <c r="AK104" s="193"/>
      <c r="AL104" s="193"/>
      <c r="AM104" s="24">
        <f t="shared" si="3"/>
        <v>0</v>
      </c>
      <c r="AN104" s="15"/>
    </row>
    <row r="105" spans="1:40" s="64" customFormat="1" ht="14.25" customHeight="1">
      <c r="A105" s="235" t="s">
        <v>145</v>
      </c>
      <c r="B105" s="96" t="s">
        <v>154</v>
      </c>
      <c r="C105" s="97">
        <v>376.57</v>
      </c>
      <c r="D105" s="160"/>
      <c r="E105" s="132"/>
      <c r="F105" s="122">
        <v>376.57</v>
      </c>
      <c r="G105" s="122"/>
      <c r="H105" s="122"/>
      <c r="I105" s="182"/>
      <c r="J105" s="122"/>
      <c r="K105" s="122"/>
      <c r="L105" s="122"/>
      <c r="M105" s="122"/>
      <c r="N105" s="122"/>
      <c r="O105" s="122"/>
      <c r="P105" s="122"/>
      <c r="Q105" s="122"/>
      <c r="R105" s="122"/>
      <c r="S105" s="182"/>
      <c r="T105" s="122"/>
      <c r="U105" s="122"/>
      <c r="V105" s="122"/>
      <c r="W105" s="122"/>
      <c r="X105" s="122"/>
      <c r="Y105" s="182"/>
      <c r="Z105" s="122"/>
      <c r="AA105" s="122"/>
      <c r="AB105" s="182"/>
      <c r="AC105" s="122"/>
      <c r="AD105" s="122"/>
      <c r="AE105" s="197"/>
      <c r="AF105" s="118">
        <f t="shared" si="2"/>
        <v>376.57</v>
      </c>
      <c r="AG105" s="175"/>
      <c r="AH105" s="39"/>
      <c r="AI105" s="39"/>
      <c r="AJ105" s="124"/>
      <c r="AK105" s="193"/>
      <c r="AL105" s="193"/>
      <c r="AM105" s="24">
        <f t="shared" si="3"/>
        <v>0</v>
      </c>
      <c r="AN105" s="15"/>
    </row>
    <row r="106" spans="1:40" s="64" customFormat="1" ht="14.25" customHeight="1">
      <c r="A106" s="235" t="s">
        <v>145</v>
      </c>
      <c r="B106" s="96" t="s">
        <v>131</v>
      </c>
      <c r="C106" s="97">
        <v>524.44000000000005</v>
      </c>
      <c r="D106" s="160"/>
      <c r="E106" s="132"/>
      <c r="F106" s="122"/>
      <c r="G106" s="122">
        <v>524.44000000000005</v>
      </c>
      <c r="H106" s="122"/>
      <c r="I106" s="182"/>
      <c r="J106" s="122"/>
      <c r="K106" s="122"/>
      <c r="L106" s="122"/>
      <c r="M106" s="122"/>
      <c r="N106" s="122"/>
      <c r="O106" s="122"/>
      <c r="P106" s="122"/>
      <c r="Q106" s="122"/>
      <c r="R106" s="122"/>
      <c r="S106" s="182"/>
      <c r="T106" s="122"/>
      <c r="U106" s="122"/>
      <c r="V106" s="122"/>
      <c r="W106" s="122"/>
      <c r="X106" s="122"/>
      <c r="Y106" s="182"/>
      <c r="Z106" s="122"/>
      <c r="AA106" s="122"/>
      <c r="AB106" s="182"/>
      <c r="AC106" s="122"/>
      <c r="AD106" s="122"/>
      <c r="AE106" s="197"/>
      <c r="AF106" s="118">
        <f t="shared" si="2"/>
        <v>524.44000000000005</v>
      </c>
      <c r="AG106" s="175"/>
      <c r="AH106" s="39"/>
      <c r="AI106" s="39"/>
      <c r="AJ106" s="124"/>
      <c r="AK106" s="193"/>
      <c r="AL106" s="193"/>
      <c r="AM106" s="24">
        <f t="shared" si="3"/>
        <v>0</v>
      </c>
      <c r="AN106" s="15"/>
    </row>
    <row r="107" spans="1:40" s="64" customFormat="1" ht="14.25" customHeight="1">
      <c r="A107" s="235" t="s">
        <v>155</v>
      </c>
      <c r="B107" s="96" t="s">
        <v>156</v>
      </c>
      <c r="C107" s="97">
        <v>3000</v>
      </c>
      <c r="D107" s="160"/>
      <c r="E107" s="132"/>
      <c r="F107" s="122"/>
      <c r="G107" s="122"/>
      <c r="H107" s="122"/>
      <c r="I107" s="182"/>
      <c r="J107" s="122"/>
      <c r="K107" s="122"/>
      <c r="L107" s="122"/>
      <c r="M107" s="122"/>
      <c r="N107" s="122"/>
      <c r="O107" s="122"/>
      <c r="P107" s="122"/>
      <c r="Q107" s="122"/>
      <c r="R107" s="122"/>
      <c r="S107" s="182"/>
      <c r="T107" s="122"/>
      <c r="U107" s="122"/>
      <c r="V107" s="122"/>
      <c r="W107" s="122"/>
      <c r="X107" s="122"/>
      <c r="Y107" s="182"/>
      <c r="Z107" s="122"/>
      <c r="AA107" s="122"/>
      <c r="AB107" s="182"/>
      <c r="AC107" s="122"/>
      <c r="AD107" s="122"/>
      <c r="AE107" s="197"/>
      <c r="AF107" s="118">
        <f t="shared" si="2"/>
        <v>0</v>
      </c>
      <c r="AG107" s="175"/>
      <c r="AH107" s="39">
        <v>3000</v>
      </c>
      <c r="AI107" s="39"/>
      <c r="AJ107" s="124"/>
      <c r="AK107" s="193"/>
      <c r="AL107" s="193"/>
      <c r="AM107" s="24">
        <f t="shared" si="3"/>
        <v>3000</v>
      </c>
      <c r="AN107" s="15"/>
    </row>
    <row r="108" spans="1:40" s="64" customFormat="1" ht="14.25" customHeight="1">
      <c r="A108" s="236" t="s">
        <v>159</v>
      </c>
      <c r="B108" s="96" t="s">
        <v>156</v>
      </c>
      <c r="C108" s="97">
        <v>320</v>
      </c>
      <c r="D108" s="160"/>
      <c r="E108" s="132"/>
      <c r="F108" s="122"/>
      <c r="G108" s="122"/>
      <c r="H108" s="122"/>
      <c r="I108" s="182"/>
      <c r="J108" s="122"/>
      <c r="K108" s="122"/>
      <c r="L108" s="122"/>
      <c r="M108" s="122"/>
      <c r="N108" s="122"/>
      <c r="O108" s="122"/>
      <c r="P108" s="122"/>
      <c r="Q108" s="122"/>
      <c r="R108" s="122"/>
      <c r="S108" s="182"/>
      <c r="T108" s="122"/>
      <c r="U108" s="122"/>
      <c r="V108" s="122"/>
      <c r="W108" s="122"/>
      <c r="X108" s="122"/>
      <c r="Y108" s="182"/>
      <c r="Z108" s="122"/>
      <c r="AA108" s="122"/>
      <c r="AB108" s="182"/>
      <c r="AC108" s="122"/>
      <c r="AD108" s="122"/>
      <c r="AE108" s="197"/>
      <c r="AF108" s="118">
        <f t="shared" si="2"/>
        <v>0</v>
      </c>
      <c r="AG108" s="175"/>
      <c r="AH108" s="39">
        <v>320</v>
      </c>
      <c r="AI108" s="39"/>
      <c r="AJ108" s="124"/>
      <c r="AK108" s="193"/>
      <c r="AL108" s="193"/>
      <c r="AM108" s="24">
        <f t="shared" si="3"/>
        <v>320</v>
      </c>
      <c r="AN108" s="15"/>
    </row>
    <row r="109" spans="1:40" s="64" customFormat="1" ht="14.25" customHeight="1">
      <c r="A109" s="236" t="s">
        <v>159</v>
      </c>
      <c r="B109" s="96" t="s">
        <v>160</v>
      </c>
      <c r="C109" s="97">
        <v>167.05</v>
      </c>
      <c r="D109" s="160"/>
      <c r="E109" s="132">
        <v>167.05</v>
      </c>
      <c r="F109" s="122"/>
      <c r="G109" s="122"/>
      <c r="H109" s="122"/>
      <c r="I109" s="182"/>
      <c r="J109" s="122"/>
      <c r="K109" s="122"/>
      <c r="L109" s="122"/>
      <c r="M109" s="122"/>
      <c r="N109" s="122"/>
      <c r="O109" s="122"/>
      <c r="P109" s="122"/>
      <c r="Q109" s="122"/>
      <c r="R109" s="122"/>
      <c r="S109" s="182"/>
      <c r="T109" s="122"/>
      <c r="U109" s="122"/>
      <c r="V109" s="122"/>
      <c r="W109" s="122"/>
      <c r="X109" s="122"/>
      <c r="Y109" s="182"/>
      <c r="Z109" s="122"/>
      <c r="AA109" s="122"/>
      <c r="AB109" s="182"/>
      <c r="AC109" s="122"/>
      <c r="AD109" s="122"/>
      <c r="AE109" s="197"/>
      <c r="AF109" s="118">
        <f t="shared" si="2"/>
        <v>167.05</v>
      </c>
      <c r="AG109" s="175"/>
      <c r="AH109" s="39"/>
      <c r="AI109" s="39"/>
      <c r="AJ109" s="124"/>
      <c r="AK109" s="193"/>
      <c r="AL109" s="193"/>
      <c r="AM109" s="24">
        <f t="shared" si="3"/>
        <v>0</v>
      </c>
      <c r="AN109" s="15"/>
    </row>
    <row r="110" spans="1:40" s="64" customFormat="1" ht="14.25" customHeight="1">
      <c r="A110" s="236" t="s">
        <v>145</v>
      </c>
      <c r="B110" s="96" t="s">
        <v>161</v>
      </c>
      <c r="C110" s="97">
        <v>46.72</v>
      </c>
      <c r="D110" s="160"/>
      <c r="E110" s="132"/>
      <c r="F110" s="122"/>
      <c r="G110" s="122"/>
      <c r="H110" s="122"/>
      <c r="I110" s="182"/>
      <c r="J110" s="122"/>
      <c r="K110" s="122"/>
      <c r="L110" s="122"/>
      <c r="M110" s="122"/>
      <c r="N110" s="122"/>
      <c r="O110" s="122"/>
      <c r="P110" s="122"/>
      <c r="Q110" s="122"/>
      <c r="R110" s="122"/>
      <c r="S110" s="182"/>
      <c r="T110" s="122"/>
      <c r="U110" s="122"/>
      <c r="V110" s="122"/>
      <c r="W110" s="122"/>
      <c r="X110" s="122"/>
      <c r="Y110" s="182"/>
      <c r="Z110" s="122"/>
      <c r="AA110" s="122"/>
      <c r="AB110" s="182"/>
      <c r="AC110" s="122"/>
      <c r="AD110" s="122"/>
      <c r="AE110" s="197"/>
      <c r="AF110" s="118">
        <f t="shared" si="2"/>
        <v>0</v>
      </c>
      <c r="AG110" s="175"/>
      <c r="AH110" s="39">
        <v>46.72</v>
      </c>
      <c r="AI110" s="39"/>
      <c r="AJ110" s="124"/>
      <c r="AK110" s="193"/>
      <c r="AL110" s="193"/>
      <c r="AM110" s="24">
        <f t="shared" si="3"/>
        <v>46.72</v>
      </c>
      <c r="AN110" s="15"/>
    </row>
    <row r="111" spans="1:40" s="64" customFormat="1" ht="14.25" customHeight="1">
      <c r="A111" s="236" t="s">
        <v>145</v>
      </c>
      <c r="B111" s="95" t="s">
        <v>164</v>
      </c>
      <c r="C111" s="28">
        <v>169.99</v>
      </c>
      <c r="D111" s="149"/>
      <c r="E111" s="132"/>
      <c r="F111" s="122"/>
      <c r="G111" s="122"/>
      <c r="H111" s="122"/>
      <c r="I111" s="182"/>
      <c r="J111" s="122"/>
      <c r="K111" s="122"/>
      <c r="L111" s="122"/>
      <c r="M111" s="122"/>
      <c r="N111" s="122"/>
      <c r="O111" s="122"/>
      <c r="P111" s="122"/>
      <c r="Q111" s="122"/>
      <c r="R111" s="122"/>
      <c r="S111" s="182"/>
      <c r="T111" s="122"/>
      <c r="U111" s="122"/>
      <c r="V111" s="122"/>
      <c r="W111" s="122"/>
      <c r="X111" s="122"/>
      <c r="Y111" s="182"/>
      <c r="Z111" s="122"/>
      <c r="AA111" s="122"/>
      <c r="AB111" s="182"/>
      <c r="AC111" s="122"/>
      <c r="AD111" s="122"/>
      <c r="AE111" s="197"/>
      <c r="AF111" s="118">
        <f t="shared" si="2"/>
        <v>0</v>
      </c>
      <c r="AG111" s="175"/>
      <c r="AH111" s="39">
        <v>169.99</v>
      </c>
      <c r="AI111" s="39"/>
      <c r="AJ111" s="124"/>
      <c r="AK111" s="193"/>
      <c r="AL111" s="193"/>
      <c r="AM111" s="24">
        <f t="shared" si="3"/>
        <v>169.99</v>
      </c>
      <c r="AN111" s="15"/>
    </row>
    <row r="112" spans="1:40" s="64" customFormat="1" ht="13.8">
      <c r="A112" s="235" t="s">
        <v>145</v>
      </c>
      <c r="B112" s="95" t="s">
        <v>164</v>
      </c>
      <c r="C112" s="28">
        <v>59.59</v>
      </c>
      <c r="D112" s="161"/>
      <c r="E112" s="132"/>
      <c r="F112" s="122"/>
      <c r="G112" s="122"/>
      <c r="H112" s="122"/>
      <c r="I112" s="182"/>
      <c r="J112" s="122"/>
      <c r="K112" s="122"/>
      <c r="L112" s="122"/>
      <c r="M112" s="122"/>
      <c r="N112" s="122"/>
      <c r="O112" s="122"/>
      <c r="P112" s="122"/>
      <c r="Q112" s="122"/>
      <c r="R112" s="122"/>
      <c r="S112" s="182"/>
      <c r="T112" s="122"/>
      <c r="U112" s="122"/>
      <c r="V112" s="122"/>
      <c r="W112" s="122"/>
      <c r="X112" s="122"/>
      <c r="Y112" s="182"/>
      <c r="Z112" s="122"/>
      <c r="AA112" s="122"/>
      <c r="AB112" s="182"/>
      <c r="AC112" s="122"/>
      <c r="AD112" s="122"/>
      <c r="AE112" s="197"/>
      <c r="AF112" s="118">
        <f t="shared" si="2"/>
        <v>0</v>
      </c>
      <c r="AG112" s="175"/>
      <c r="AH112" s="39">
        <v>59.59</v>
      </c>
      <c r="AI112" s="39"/>
      <c r="AJ112" s="124"/>
      <c r="AK112" s="193"/>
      <c r="AL112" s="193"/>
      <c r="AM112" s="24">
        <f t="shared" si="3"/>
        <v>59.59</v>
      </c>
      <c r="AN112" s="15"/>
    </row>
    <row r="113" spans="1:40" s="64" customFormat="1" ht="24" customHeight="1">
      <c r="A113" s="96" t="s">
        <v>145</v>
      </c>
      <c r="B113" s="96" t="s">
        <v>161</v>
      </c>
      <c r="C113" s="97">
        <v>46.72</v>
      </c>
      <c r="D113" s="149"/>
      <c r="E113" s="132"/>
      <c r="F113" s="122"/>
      <c r="G113" s="122"/>
      <c r="H113" s="122"/>
      <c r="I113" s="182"/>
      <c r="J113" s="122"/>
      <c r="K113" s="122"/>
      <c r="L113" s="122"/>
      <c r="M113" s="122"/>
      <c r="N113" s="122"/>
      <c r="O113" s="122"/>
      <c r="P113" s="122"/>
      <c r="Q113" s="122"/>
      <c r="R113" s="122"/>
      <c r="S113" s="182"/>
      <c r="T113" s="122"/>
      <c r="U113" s="122"/>
      <c r="V113" s="122"/>
      <c r="W113" s="122"/>
      <c r="X113" s="122"/>
      <c r="Y113" s="182"/>
      <c r="Z113" s="122"/>
      <c r="AA113" s="122"/>
      <c r="AB113" s="182"/>
      <c r="AC113" s="122"/>
      <c r="AD113" s="122"/>
      <c r="AE113" s="197"/>
      <c r="AF113" s="118">
        <f t="shared" si="2"/>
        <v>0</v>
      </c>
      <c r="AG113" s="175"/>
      <c r="AH113" s="97">
        <v>46.72</v>
      </c>
      <c r="AI113" s="39"/>
      <c r="AJ113" s="124"/>
      <c r="AK113" s="193"/>
      <c r="AL113" s="193"/>
      <c r="AM113" s="24">
        <f t="shared" si="3"/>
        <v>46.72</v>
      </c>
      <c r="AN113" s="15"/>
    </row>
    <row r="114" spans="1:40" s="64" customFormat="1" ht="14.25" customHeight="1">
      <c r="A114" s="104" t="s">
        <v>137</v>
      </c>
      <c r="B114" s="86" t="s">
        <v>112</v>
      </c>
      <c r="C114" s="172">
        <v>168</v>
      </c>
      <c r="D114" s="149"/>
      <c r="E114" s="132"/>
      <c r="F114" s="122"/>
      <c r="G114" s="122"/>
      <c r="H114" s="122"/>
      <c r="I114" s="182"/>
      <c r="J114" s="122"/>
      <c r="K114" s="122"/>
      <c r="L114" s="122"/>
      <c r="M114" s="122"/>
      <c r="N114" s="122"/>
      <c r="O114" s="122"/>
      <c r="P114" s="122"/>
      <c r="Q114" s="122"/>
      <c r="R114" s="122"/>
      <c r="S114" s="182"/>
      <c r="T114" s="122"/>
      <c r="U114" s="122"/>
      <c r="V114" s="122"/>
      <c r="W114" s="122"/>
      <c r="X114" s="122"/>
      <c r="Y114" s="182"/>
      <c r="Z114" s="122"/>
      <c r="AA114" s="122"/>
      <c r="AB114" s="182"/>
      <c r="AC114" s="122"/>
      <c r="AD114" s="122"/>
      <c r="AE114" s="197"/>
      <c r="AF114" s="118">
        <f t="shared" si="2"/>
        <v>0</v>
      </c>
      <c r="AG114" s="175"/>
      <c r="AH114" s="172">
        <v>168</v>
      </c>
      <c r="AI114" s="39"/>
      <c r="AJ114" s="124"/>
      <c r="AK114" s="193"/>
      <c r="AL114" s="193"/>
      <c r="AM114" s="24">
        <f t="shared" si="3"/>
        <v>168</v>
      </c>
      <c r="AN114" s="15"/>
    </row>
    <row r="115" spans="1:40" s="64" customFormat="1" ht="14.25" customHeight="1">
      <c r="A115" s="235" t="s">
        <v>145</v>
      </c>
      <c r="B115" s="95" t="s">
        <v>164</v>
      </c>
      <c r="C115" s="28">
        <v>169.99</v>
      </c>
      <c r="D115" s="149"/>
      <c r="E115" s="132"/>
      <c r="F115" s="122"/>
      <c r="G115" s="122"/>
      <c r="H115" s="122"/>
      <c r="I115" s="182"/>
      <c r="J115" s="122"/>
      <c r="K115" s="122"/>
      <c r="L115" s="122"/>
      <c r="M115" s="122"/>
      <c r="N115" s="122"/>
      <c r="O115" s="122"/>
      <c r="P115" s="122"/>
      <c r="Q115" s="122"/>
      <c r="R115" s="122"/>
      <c r="S115" s="182"/>
      <c r="T115" s="122"/>
      <c r="U115" s="122"/>
      <c r="V115" s="122"/>
      <c r="W115" s="122"/>
      <c r="X115" s="122"/>
      <c r="Y115" s="182"/>
      <c r="Z115" s="122"/>
      <c r="AA115" s="122"/>
      <c r="AB115" s="182"/>
      <c r="AC115" s="122"/>
      <c r="AD115" s="122"/>
      <c r="AE115" s="197"/>
      <c r="AF115" s="118">
        <f t="shared" si="2"/>
        <v>0</v>
      </c>
      <c r="AG115" s="175"/>
      <c r="AH115" s="28">
        <v>169.99</v>
      </c>
      <c r="AI115" s="39"/>
      <c r="AJ115" s="124"/>
      <c r="AK115" s="193"/>
      <c r="AL115" s="193"/>
      <c r="AM115" s="24">
        <f t="shared" si="3"/>
        <v>169.99</v>
      </c>
      <c r="AN115" s="15"/>
    </row>
    <row r="116" spans="1:40" s="64" customFormat="1" ht="13.8">
      <c r="A116" s="235" t="s">
        <v>145</v>
      </c>
      <c r="B116" s="95" t="s">
        <v>164</v>
      </c>
      <c r="C116" s="28">
        <v>59.59</v>
      </c>
      <c r="D116" s="149"/>
      <c r="E116" s="132"/>
      <c r="F116" s="122"/>
      <c r="G116" s="122"/>
      <c r="H116" s="122"/>
      <c r="I116" s="182"/>
      <c r="J116" s="122"/>
      <c r="K116" s="122"/>
      <c r="L116" s="122"/>
      <c r="M116" s="122"/>
      <c r="N116" s="122"/>
      <c r="O116" s="122"/>
      <c r="P116" s="122"/>
      <c r="Q116" s="122"/>
      <c r="R116" s="122"/>
      <c r="S116" s="182"/>
      <c r="T116" s="122"/>
      <c r="U116" s="122"/>
      <c r="V116" s="122"/>
      <c r="W116" s="122"/>
      <c r="X116" s="122"/>
      <c r="Y116" s="182"/>
      <c r="Z116" s="122"/>
      <c r="AA116" s="122"/>
      <c r="AB116" s="182"/>
      <c r="AC116" s="122"/>
      <c r="AD116" s="122"/>
      <c r="AE116" s="197"/>
      <c r="AF116" s="118">
        <f t="shared" si="2"/>
        <v>0</v>
      </c>
      <c r="AG116" s="175"/>
      <c r="AH116" s="28">
        <v>59.59</v>
      </c>
      <c r="AI116" s="39"/>
      <c r="AJ116" s="124"/>
      <c r="AK116" s="193"/>
      <c r="AL116" s="193"/>
      <c r="AM116" s="24">
        <f t="shared" si="3"/>
        <v>59.59</v>
      </c>
      <c r="AN116" s="15"/>
    </row>
    <row r="117" spans="1:40" s="64" customFormat="1" ht="13.8">
      <c r="A117" s="96" t="s">
        <v>166</v>
      </c>
      <c r="B117" s="95" t="s">
        <v>107</v>
      </c>
      <c r="C117" s="28">
        <v>316.08999999999997</v>
      </c>
      <c r="D117" s="162"/>
      <c r="E117" s="132"/>
      <c r="F117" s="122"/>
      <c r="G117" s="122"/>
      <c r="H117" s="122"/>
      <c r="I117" s="182"/>
      <c r="J117" s="122"/>
      <c r="K117" s="122"/>
      <c r="L117" s="122"/>
      <c r="M117" s="122"/>
      <c r="N117" s="122"/>
      <c r="O117" s="122">
        <v>316.08999999999997</v>
      </c>
      <c r="P117" s="122"/>
      <c r="Q117" s="122"/>
      <c r="R117" s="122"/>
      <c r="S117" s="182"/>
      <c r="T117" s="122"/>
      <c r="U117" s="122"/>
      <c r="V117" s="122"/>
      <c r="W117" s="122"/>
      <c r="X117" s="122"/>
      <c r="Y117" s="182"/>
      <c r="Z117" s="122"/>
      <c r="AA117" s="122"/>
      <c r="AB117" s="182"/>
      <c r="AC117" s="122"/>
      <c r="AD117" s="122"/>
      <c r="AE117" s="197"/>
      <c r="AF117" s="118">
        <f t="shared" si="2"/>
        <v>316.08999999999997</v>
      </c>
      <c r="AG117" s="175"/>
      <c r="AH117" s="39"/>
      <c r="AI117" s="39"/>
      <c r="AJ117" s="124"/>
      <c r="AK117" s="193"/>
      <c r="AL117" s="193"/>
      <c r="AM117" s="24">
        <f t="shared" si="3"/>
        <v>0</v>
      </c>
      <c r="AN117" s="15"/>
    </row>
    <row r="118" spans="1:40" s="64" customFormat="1" ht="13.8">
      <c r="A118" s="96" t="s">
        <v>166</v>
      </c>
      <c r="B118" s="95" t="s">
        <v>164</v>
      </c>
      <c r="C118" s="28">
        <v>898.26</v>
      </c>
      <c r="D118" s="149"/>
      <c r="E118" s="132"/>
      <c r="F118" s="122"/>
      <c r="G118" s="122"/>
      <c r="H118" s="122"/>
      <c r="I118" s="182"/>
      <c r="J118" s="122"/>
      <c r="K118" s="122"/>
      <c r="L118" s="122"/>
      <c r="M118" s="122"/>
      <c r="N118" s="122"/>
      <c r="O118" s="122"/>
      <c r="P118" s="122"/>
      <c r="Q118" s="122"/>
      <c r="R118" s="122"/>
      <c r="S118" s="182"/>
      <c r="T118" s="122"/>
      <c r="U118" s="122"/>
      <c r="V118" s="122"/>
      <c r="W118" s="122"/>
      <c r="X118" s="122"/>
      <c r="Y118" s="182"/>
      <c r="Z118" s="122"/>
      <c r="AA118" s="122"/>
      <c r="AB118" s="182"/>
      <c r="AC118" s="122"/>
      <c r="AD118" s="122"/>
      <c r="AE118" s="197"/>
      <c r="AF118" s="118">
        <f t="shared" si="2"/>
        <v>0</v>
      </c>
      <c r="AG118" s="175"/>
      <c r="AH118" s="39">
        <f>C118</f>
        <v>898.26</v>
      </c>
      <c r="AI118" s="39"/>
      <c r="AJ118" s="124"/>
      <c r="AK118" s="193"/>
      <c r="AL118" s="193"/>
      <c r="AM118" s="24">
        <f t="shared" si="3"/>
        <v>898.26</v>
      </c>
      <c r="AN118" s="15"/>
    </row>
    <row r="119" spans="1:40" s="64" customFormat="1" ht="13.8">
      <c r="A119" s="96" t="s">
        <v>167</v>
      </c>
      <c r="B119" s="95" t="s">
        <v>168</v>
      </c>
      <c r="C119" s="28">
        <v>741.87</v>
      </c>
      <c r="D119" s="149"/>
      <c r="E119" s="132">
        <v>741.87</v>
      </c>
      <c r="F119" s="122"/>
      <c r="G119" s="122"/>
      <c r="H119" s="122"/>
      <c r="I119" s="182"/>
      <c r="J119" s="122"/>
      <c r="K119" s="122"/>
      <c r="L119" s="122"/>
      <c r="M119" s="122"/>
      <c r="N119" s="122"/>
      <c r="O119" s="122"/>
      <c r="P119" s="122"/>
      <c r="Q119" s="122"/>
      <c r="R119" s="122"/>
      <c r="S119" s="182"/>
      <c r="T119" s="122"/>
      <c r="U119" s="122"/>
      <c r="V119" s="122"/>
      <c r="W119" s="122"/>
      <c r="X119" s="122"/>
      <c r="Y119" s="182"/>
      <c r="Z119" s="122"/>
      <c r="AA119" s="122"/>
      <c r="AB119" s="182"/>
      <c r="AC119" s="122"/>
      <c r="AD119" s="122"/>
      <c r="AE119" s="197"/>
      <c r="AF119" s="118">
        <f t="shared" si="2"/>
        <v>741.87</v>
      </c>
      <c r="AG119" s="175"/>
      <c r="AH119" s="39"/>
      <c r="AI119" s="39"/>
      <c r="AJ119" s="124"/>
      <c r="AK119" s="193"/>
      <c r="AL119" s="193"/>
      <c r="AM119" s="24">
        <f t="shared" si="3"/>
        <v>0</v>
      </c>
      <c r="AN119" s="15"/>
    </row>
    <row r="120" spans="1:40" s="64" customFormat="1" ht="14.25" customHeight="1">
      <c r="A120" s="96" t="s">
        <v>167</v>
      </c>
      <c r="B120" s="95" t="s">
        <v>115</v>
      </c>
      <c r="C120" s="28">
        <v>641.82000000000005</v>
      </c>
      <c r="D120" s="149"/>
      <c r="E120" s="132">
        <v>641.82000000000005</v>
      </c>
      <c r="F120" s="122"/>
      <c r="G120" s="122"/>
      <c r="H120" s="122"/>
      <c r="I120" s="182"/>
      <c r="J120" s="122"/>
      <c r="K120" s="122"/>
      <c r="L120" s="122"/>
      <c r="M120" s="122"/>
      <c r="N120" s="122"/>
      <c r="O120" s="122"/>
      <c r="P120" s="122"/>
      <c r="Q120" s="122"/>
      <c r="R120" s="122"/>
      <c r="S120" s="182"/>
      <c r="T120" s="122"/>
      <c r="U120" s="122"/>
      <c r="V120" s="122"/>
      <c r="W120" s="122"/>
      <c r="X120" s="122"/>
      <c r="Y120" s="182"/>
      <c r="Z120" s="122"/>
      <c r="AA120" s="122"/>
      <c r="AB120" s="182"/>
      <c r="AC120" s="122"/>
      <c r="AD120" s="122"/>
      <c r="AE120" s="197"/>
      <c r="AF120" s="118">
        <f t="shared" si="2"/>
        <v>641.82000000000005</v>
      </c>
      <c r="AG120" s="175"/>
      <c r="AH120" s="39"/>
      <c r="AI120" s="39"/>
      <c r="AJ120" s="124"/>
      <c r="AK120" s="193"/>
      <c r="AL120" s="193"/>
      <c r="AM120" s="24">
        <f t="shared" si="3"/>
        <v>0</v>
      </c>
      <c r="AN120" s="15"/>
    </row>
    <row r="121" spans="1:40" s="64" customFormat="1" ht="13.8">
      <c r="A121" s="96" t="s">
        <v>167</v>
      </c>
      <c r="B121" s="95" t="s">
        <v>169</v>
      </c>
      <c r="C121" s="28">
        <v>56.03</v>
      </c>
      <c r="D121" s="163"/>
      <c r="E121" s="132">
        <v>56.03</v>
      </c>
      <c r="F121" s="122"/>
      <c r="G121" s="122"/>
      <c r="H121" s="122"/>
      <c r="I121" s="182"/>
      <c r="J121" s="122"/>
      <c r="K121" s="122"/>
      <c r="L121" s="122"/>
      <c r="M121" s="122"/>
      <c r="N121" s="122"/>
      <c r="O121" s="122"/>
      <c r="P121" s="122"/>
      <c r="Q121" s="122"/>
      <c r="R121" s="122"/>
      <c r="S121" s="182"/>
      <c r="T121" s="122"/>
      <c r="U121" s="122"/>
      <c r="V121" s="122"/>
      <c r="W121" s="122"/>
      <c r="X121" s="122"/>
      <c r="Y121" s="182"/>
      <c r="Z121" s="122"/>
      <c r="AA121" s="122"/>
      <c r="AB121" s="182"/>
      <c r="AC121" s="122"/>
      <c r="AD121" s="122"/>
      <c r="AE121" s="197"/>
      <c r="AF121" s="118">
        <f t="shared" si="2"/>
        <v>56.03</v>
      </c>
      <c r="AG121" s="175"/>
      <c r="AH121" s="39"/>
      <c r="AI121" s="39"/>
      <c r="AJ121" s="124"/>
      <c r="AK121" s="193"/>
      <c r="AL121" s="193"/>
      <c r="AM121" s="24">
        <f t="shared" si="3"/>
        <v>0</v>
      </c>
      <c r="AN121" s="15"/>
    </row>
    <row r="122" spans="1:40" s="64" customFormat="1" ht="13.8">
      <c r="A122" s="96" t="s">
        <v>167</v>
      </c>
      <c r="B122" s="95" t="s">
        <v>131</v>
      </c>
      <c r="C122" s="28">
        <v>597.65</v>
      </c>
      <c r="D122" s="163"/>
      <c r="E122" s="132"/>
      <c r="F122" s="122"/>
      <c r="G122" s="122">
        <v>597.65</v>
      </c>
      <c r="H122" s="122"/>
      <c r="I122" s="182"/>
      <c r="J122" s="122"/>
      <c r="K122" s="122"/>
      <c r="L122" s="122"/>
      <c r="M122" s="122"/>
      <c r="N122" s="122"/>
      <c r="O122" s="122"/>
      <c r="P122" s="122"/>
      <c r="Q122" s="122"/>
      <c r="R122" s="122"/>
      <c r="S122" s="182"/>
      <c r="T122" s="122"/>
      <c r="U122" s="122"/>
      <c r="V122" s="122"/>
      <c r="W122" s="122"/>
      <c r="X122" s="122"/>
      <c r="Y122" s="182"/>
      <c r="Z122" s="122"/>
      <c r="AA122" s="122"/>
      <c r="AB122" s="182"/>
      <c r="AC122" s="122"/>
      <c r="AD122" s="122"/>
      <c r="AE122" s="197"/>
      <c r="AF122" s="118">
        <f t="shared" si="2"/>
        <v>597.65</v>
      </c>
      <c r="AG122" s="175"/>
      <c r="AH122" s="39"/>
      <c r="AI122" s="39"/>
      <c r="AJ122" s="124"/>
      <c r="AK122" s="193"/>
      <c r="AL122" s="193"/>
      <c r="AM122" s="24">
        <f t="shared" si="3"/>
        <v>0</v>
      </c>
      <c r="AN122" s="15"/>
    </row>
    <row r="123" spans="1:40" s="64" customFormat="1" ht="13.8">
      <c r="A123" s="96" t="s">
        <v>167</v>
      </c>
      <c r="B123" s="95" t="s">
        <v>170</v>
      </c>
      <c r="C123" s="28">
        <v>21.57</v>
      </c>
      <c r="D123" s="163"/>
      <c r="E123" s="132"/>
      <c r="F123" s="122"/>
      <c r="G123" s="122"/>
      <c r="H123" s="122"/>
      <c r="I123" s="182"/>
      <c r="J123" s="122"/>
      <c r="K123" s="122"/>
      <c r="L123" s="122"/>
      <c r="M123" s="122"/>
      <c r="N123" s="122"/>
      <c r="O123" s="122"/>
      <c r="P123" s="122"/>
      <c r="Q123" s="122"/>
      <c r="R123" s="122"/>
      <c r="S123" s="182"/>
      <c r="T123" s="122"/>
      <c r="U123" s="122"/>
      <c r="V123" s="122"/>
      <c r="W123" s="122"/>
      <c r="X123" s="122"/>
      <c r="Y123" s="182"/>
      <c r="Z123" s="122"/>
      <c r="AA123" s="122"/>
      <c r="AB123" s="182"/>
      <c r="AC123" s="122"/>
      <c r="AD123" s="122"/>
      <c r="AE123" s="197"/>
      <c r="AF123" s="118">
        <f t="shared" si="2"/>
        <v>0</v>
      </c>
      <c r="AG123" s="175"/>
      <c r="AH123" s="39">
        <f>C123</f>
        <v>21.57</v>
      </c>
      <c r="AI123" s="39"/>
      <c r="AJ123" s="124"/>
      <c r="AK123" s="193"/>
      <c r="AL123" s="193"/>
      <c r="AM123" s="24">
        <f t="shared" si="3"/>
        <v>21.57</v>
      </c>
      <c r="AN123" s="15"/>
    </row>
    <row r="124" spans="1:40" s="64" customFormat="1" ht="13.8">
      <c r="A124" s="96" t="s">
        <v>167</v>
      </c>
      <c r="B124" s="95" t="s">
        <v>171</v>
      </c>
      <c r="C124" s="28">
        <v>39.46</v>
      </c>
      <c r="D124" s="163"/>
      <c r="E124" s="132"/>
      <c r="F124" s="122"/>
      <c r="G124" s="122"/>
      <c r="H124" s="122"/>
      <c r="I124" s="182"/>
      <c r="J124" s="122"/>
      <c r="K124" s="122"/>
      <c r="L124" s="122"/>
      <c r="M124" s="122"/>
      <c r="N124" s="122"/>
      <c r="O124" s="122"/>
      <c r="P124" s="122"/>
      <c r="Q124" s="122"/>
      <c r="R124" s="122"/>
      <c r="S124" s="182"/>
      <c r="T124" s="122"/>
      <c r="U124" s="122"/>
      <c r="V124" s="122"/>
      <c r="W124" s="122"/>
      <c r="X124" s="122"/>
      <c r="Y124" s="182"/>
      <c r="Z124" s="122"/>
      <c r="AA124" s="122"/>
      <c r="AB124" s="182"/>
      <c r="AC124" s="122"/>
      <c r="AD124" s="122"/>
      <c r="AE124" s="197"/>
      <c r="AF124" s="118">
        <f t="shared" si="2"/>
        <v>0</v>
      </c>
      <c r="AG124" s="175"/>
      <c r="AH124" s="39">
        <f>C124</f>
        <v>39.46</v>
      </c>
      <c r="AI124" s="39"/>
      <c r="AJ124" s="124"/>
      <c r="AK124" s="193"/>
      <c r="AL124" s="193"/>
      <c r="AM124" s="24">
        <f t="shared" si="3"/>
        <v>39.46</v>
      </c>
      <c r="AN124" s="15"/>
    </row>
    <row r="125" spans="1:40" s="64" customFormat="1" ht="13.8">
      <c r="A125" s="96" t="s">
        <v>167</v>
      </c>
      <c r="B125" s="95" t="s">
        <v>172</v>
      </c>
      <c r="C125" s="28">
        <v>12.99</v>
      </c>
      <c r="D125" s="163"/>
      <c r="E125" s="132"/>
      <c r="F125" s="122"/>
      <c r="G125" s="122"/>
      <c r="H125" s="122"/>
      <c r="I125" s="182"/>
      <c r="J125" s="122"/>
      <c r="K125" s="122"/>
      <c r="L125" s="122"/>
      <c r="M125" s="122"/>
      <c r="N125" s="122"/>
      <c r="O125" s="122"/>
      <c r="P125" s="122"/>
      <c r="Q125" s="122"/>
      <c r="R125" s="122"/>
      <c r="S125" s="182"/>
      <c r="T125" s="122"/>
      <c r="U125" s="122"/>
      <c r="V125" s="122"/>
      <c r="W125" s="122"/>
      <c r="X125" s="122"/>
      <c r="Y125" s="182"/>
      <c r="Z125" s="122"/>
      <c r="AA125" s="122"/>
      <c r="AB125" s="182"/>
      <c r="AC125" s="122"/>
      <c r="AD125" s="122"/>
      <c r="AE125" s="197"/>
      <c r="AF125" s="118">
        <f t="shared" si="2"/>
        <v>0</v>
      </c>
      <c r="AG125" s="175"/>
      <c r="AH125" s="39">
        <f>C125</f>
        <v>12.99</v>
      </c>
      <c r="AI125" s="39"/>
      <c r="AJ125" s="124"/>
      <c r="AK125" s="193"/>
      <c r="AL125" s="193"/>
      <c r="AM125" s="24">
        <f t="shared" si="3"/>
        <v>12.99</v>
      </c>
      <c r="AN125" s="15"/>
    </row>
    <row r="126" spans="1:40" s="64" customFormat="1" ht="14.25" customHeight="1">
      <c r="A126" s="96" t="s">
        <v>167</v>
      </c>
      <c r="B126" s="95" t="s">
        <v>173</v>
      </c>
      <c r="C126" s="28">
        <v>13.92</v>
      </c>
      <c r="D126" s="162"/>
      <c r="E126" s="132"/>
      <c r="F126" s="122"/>
      <c r="G126" s="122"/>
      <c r="H126" s="122"/>
      <c r="I126" s="182"/>
      <c r="J126" s="122"/>
      <c r="K126" s="122"/>
      <c r="L126" s="122"/>
      <c r="M126" s="122"/>
      <c r="N126" s="122"/>
      <c r="O126" s="122"/>
      <c r="P126" s="122"/>
      <c r="Q126" s="122"/>
      <c r="R126" s="122"/>
      <c r="S126" s="182"/>
      <c r="T126" s="122"/>
      <c r="U126" s="122"/>
      <c r="V126" s="122"/>
      <c r="W126" s="122"/>
      <c r="X126" s="122"/>
      <c r="Y126" s="182"/>
      <c r="Z126" s="122"/>
      <c r="AA126" s="122"/>
      <c r="AB126" s="182"/>
      <c r="AC126" s="122"/>
      <c r="AD126" s="122"/>
      <c r="AE126" s="197"/>
      <c r="AF126" s="118">
        <f t="shared" si="2"/>
        <v>0</v>
      </c>
      <c r="AG126" s="175"/>
      <c r="AH126" s="39">
        <f>C126</f>
        <v>13.92</v>
      </c>
      <c r="AI126" s="39"/>
      <c r="AJ126" s="124"/>
      <c r="AK126" s="193"/>
      <c r="AL126" s="193"/>
      <c r="AM126" s="24">
        <f t="shared" si="3"/>
        <v>13.92</v>
      </c>
      <c r="AN126" s="15"/>
    </row>
    <row r="127" spans="1:40" s="64" customFormat="1" ht="14.25" customHeight="1">
      <c r="A127" s="96" t="s">
        <v>167</v>
      </c>
      <c r="B127" s="95" t="s">
        <v>138</v>
      </c>
      <c r="C127" s="28">
        <v>601</v>
      </c>
      <c r="D127" s="149"/>
      <c r="E127" s="132"/>
      <c r="F127" s="122"/>
      <c r="G127" s="122"/>
      <c r="H127" s="122"/>
      <c r="I127" s="182"/>
      <c r="J127" s="122"/>
      <c r="K127" s="122"/>
      <c r="L127" s="122"/>
      <c r="M127" s="122"/>
      <c r="N127" s="122"/>
      <c r="O127" s="122"/>
      <c r="P127" s="122"/>
      <c r="Q127" s="122"/>
      <c r="R127" s="122"/>
      <c r="S127" s="182"/>
      <c r="T127" s="122"/>
      <c r="U127" s="122"/>
      <c r="V127" s="122"/>
      <c r="W127" s="122"/>
      <c r="X127" s="122"/>
      <c r="Y127" s="182"/>
      <c r="Z127" s="122"/>
      <c r="AA127" s="122"/>
      <c r="AB127" s="182"/>
      <c r="AC127" s="122"/>
      <c r="AD127" s="122"/>
      <c r="AE127" s="197"/>
      <c r="AF127" s="118">
        <f t="shared" si="2"/>
        <v>0</v>
      </c>
      <c r="AG127" s="175"/>
      <c r="AH127" s="39">
        <f>C127</f>
        <v>601</v>
      </c>
      <c r="AI127" s="39"/>
      <c r="AJ127" s="124"/>
      <c r="AK127" s="193"/>
      <c r="AL127" s="193"/>
      <c r="AM127" s="24">
        <f t="shared" si="3"/>
        <v>601</v>
      </c>
      <c r="AN127" s="15"/>
    </row>
    <row r="128" spans="1:40" s="64" customFormat="1" ht="14.25" customHeight="1">
      <c r="A128" s="96" t="s">
        <v>167</v>
      </c>
      <c r="B128" s="95" t="s">
        <v>89</v>
      </c>
      <c r="C128" s="28">
        <v>409.74</v>
      </c>
      <c r="D128" s="163"/>
      <c r="E128" s="132"/>
      <c r="F128" s="122">
        <v>493.74</v>
      </c>
      <c r="G128" s="122"/>
      <c r="H128" s="122"/>
      <c r="I128" s="182"/>
      <c r="J128" s="122"/>
      <c r="K128" s="122"/>
      <c r="L128" s="122"/>
      <c r="M128" s="122"/>
      <c r="N128" s="122"/>
      <c r="O128" s="122"/>
      <c r="P128" s="122"/>
      <c r="Q128" s="122"/>
      <c r="R128" s="122"/>
      <c r="S128" s="182"/>
      <c r="T128" s="122"/>
      <c r="U128" s="122"/>
      <c r="V128" s="122"/>
      <c r="W128" s="122"/>
      <c r="X128" s="122"/>
      <c r="Y128" s="182"/>
      <c r="Z128" s="122"/>
      <c r="AA128" s="122"/>
      <c r="AB128" s="182"/>
      <c r="AC128" s="122"/>
      <c r="AD128" s="122"/>
      <c r="AE128" s="197"/>
      <c r="AF128" s="118">
        <f t="shared" si="2"/>
        <v>493.74</v>
      </c>
      <c r="AG128" s="175"/>
      <c r="AH128" s="39"/>
      <c r="AI128" s="39"/>
      <c r="AJ128" s="124"/>
      <c r="AK128" s="193"/>
      <c r="AL128" s="193"/>
      <c r="AM128" s="24">
        <f t="shared" si="3"/>
        <v>0</v>
      </c>
      <c r="AN128" s="15"/>
    </row>
    <row r="129" spans="1:40" s="64" customFormat="1" ht="13.8">
      <c r="A129" s="96" t="s">
        <v>167</v>
      </c>
      <c r="B129" s="95" t="s">
        <v>164</v>
      </c>
      <c r="C129" s="28">
        <v>64.34</v>
      </c>
      <c r="D129" s="149"/>
      <c r="E129" s="132"/>
      <c r="F129" s="122"/>
      <c r="G129" s="122"/>
      <c r="H129" s="122"/>
      <c r="I129" s="182"/>
      <c r="J129" s="122"/>
      <c r="K129" s="122"/>
      <c r="L129" s="122"/>
      <c r="M129" s="122"/>
      <c r="N129" s="122"/>
      <c r="O129" s="122"/>
      <c r="P129" s="122"/>
      <c r="Q129" s="122"/>
      <c r="R129" s="122"/>
      <c r="S129" s="182"/>
      <c r="T129" s="122"/>
      <c r="U129" s="122"/>
      <c r="V129" s="122"/>
      <c r="W129" s="122"/>
      <c r="X129" s="122"/>
      <c r="Y129" s="182"/>
      <c r="Z129" s="122"/>
      <c r="AA129" s="122"/>
      <c r="AB129" s="182"/>
      <c r="AC129" s="122"/>
      <c r="AD129" s="122"/>
      <c r="AE129" s="197"/>
      <c r="AF129" s="118">
        <f t="shared" si="2"/>
        <v>0</v>
      </c>
      <c r="AG129" s="175"/>
      <c r="AH129" s="39">
        <f t="shared" ref="AH129:AH135" si="4">C129</f>
        <v>64.34</v>
      </c>
      <c r="AI129" s="39"/>
      <c r="AJ129" s="124"/>
      <c r="AK129" s="193"/>
      <c r="AL129" s="193"/>
      <c r="AM129" s="24">
        <f t="shared" si="3"/>
        <v>64.34</v>
      </c>
      <c r="AN129" s="15"/>
    </row>
    <row r="130" spans="1:40" s="64" customFormat="1" ht="14.25" customHeight="1">
      <c r="A130" s="96" t="s">
        <v>167</v>
      </c>
      <c r="B130" s="95" t="s">
        <v>164</v>
      </c>
      <c r="C130" s="28">
        <v>29.36</v>
      </c>
      <c r="D130" s="162"/>
      <c r="E130" s="132"/>
      <c r="F130" s="122"/>
      <c r="G130" s="122"/>
      <c r="H130" s="122"/>
      <c r="I130" s="182"/>
      <c r="J130" s="122"/>
      <c r="K130" s="122"/>
      <c r="L130" s="122"/>
      <c r="M130" s="122"/>
      <c r="N130" s="122"/>
      <c r="O130" s="122"/>
      <c r="P130" s="122"/>
      <c r="Q130" s="122"/>
      <c r="R130" s="122"/>
      <c r="S130" s="182"/>
      <c r="T130" s="122"/>
      <c r="U130" s="122"/>
      <c r="V130" s="122"/>
      <c r="W130" s="122"/>
      <c r="X130" s="122"/>
      <c r="Y130" s="182"/>
      <c r="Z130" s="122"/>
      <c r="AA130" s="122"/>
      <c r="AB130" s="182"/>
      <c r="AC130" s="122"/>
      <c r="AD130" s="122"/>
      <c r="AE130" s="197"/>
      <c r="AF130" s="118">
        <f t="shared" ref="AF130:AF190" si="5">SUM(E130:AD130)</f>
        <v>0</v>
      </c>
      <c r="AG130" s="175"/>
      <c r="AH130" s="39">
        <f t="shared" si="4"/>
        <v>29.36</v>
      </c>
      <c r="AI130" s="39"/>
      <c r="AJ130" s="124"/>
      <c r="AK130" s="193"/>
      <c r="AL130" s="193"/>
      <c r="AM130" s="24">
        <f t="shared" si="3"/>
        <v>29.36</v>
      </c>
      <c r="AN130" s="15"/>
    </row>
    <row r="131" spans="1:40" s="64" customFormat="1" ht="14.25" customHeight="1">
      <c r="A131" s="96" t="s">
        <v>167</v>
      </c>
      <c r="B131" s="95" t="s">
        <v>164</v>
      </c>
      <c r="C131" s="28">
        <v>11.42</v>
      </c>
      <c r="D131" s="149"/>
      <c r="E131" s="132"/>
      <c r="F131" s="122"/>
      <c r="G131" s="122"/>
      <c r="H131" s="122"/>
      <c r="I131" s="182"/>
      <c r="J131" s="122"/>
      <c r="K131" s="122"/>
      <c r="L131" s="122"/>
      <c r="M131" s="122"/>
      <c r="N131" s="122"/>
      <c r="O131" s="122"/>
      <c r="P131" s="122"/>
      <c r="Q131" s="122"/>
      <c r="R131" s="122"/>
      <c r="S131" s="182"/>
      <c r="T131" s="122"/>
      <c r="U131" s="122"/>
      <c r="V131" s="122"/>
      <c r="W131" s="122"/>
      <c r="X131" s="122"/>
      <c r="Y131" s="182"/>
      <c r="Z131" s="122"/>
      <c r="AA131" s="122"/>
      <c r="AB131" s="182"/>
      <c r="AC131" s="122"/>
      <c r="AD131" s="122"/>
      <c r="AE131" s="197"/>
      <c r="AF131" s="118">
        <f t="shared" si="5"/>
        <v>0</v>
      </c>
      <c r="AG131" s="175"/>
      <c r="AH131" s="39">
        <f t="shared" si="4"/>
        <v>11.42</v>
      </c>
      <c r="AI131" s="39"/>
      <c r="AJ131" s="124"/>
      <c r="AK131" s="193"/>
      <c r="AL131" s="193"/>
      <c r="AM131" s="24">
        <f t="shared" si="3"/>
        <v>11.42</v>
      </c>
      <c r="AN131" s="15"/>
    </row>
    <row r="132" spans="1:40" s="64" customFormat="1" ht="14.25" customHeight="1">
      <c r="A132" s="96" t="s">
        <v>167</v>
      </c>
      <c r="B132" s="95" t="s">
        <v>164</v>
      </c>
      <c r="C132" s="28">
        <v>15.72</v>
      </c>
      <c r="D132" s="149"/>
      <c r="E132" s="132"/>
      <c r="F132" s="122"/>
      <c r="G132" s="122"/>
      <c r="H132" s="122"/>
      <c r="I132" s="182"/>
      <c r="J132" s="122"/>
      <c r="K132" s="122"/>
      <c r="L132" s="122"/>
      <c r="M132" s="122"/>
      <c r="N132" s="122"/>
      <c r="O132" s="122"/>
      <c r="P132" s="122"/>
      <c r="Q132" s="122"/>
      <c r="R132" s="122"/>
      <c r="S132" s="182"/>
      <c r="T132" s="122"/>
      <c r="U132" s="122"/>
      <c r="V132" s="122"/>
      <c r="W132" s="122"/>
      <c r="X132" s="122"/>
      <c r="Y132" s="182"/>
      <c r="Z132" s="122"/>
      <c r="AA132" s="122"/>
      <c r="AB132" s="182"/>
      <c r="AC132" s="122"/>
      <c r="AD132" s="122"/>
      <c r="AE132" s="197"/>
      <c r="AF132" s="118">
        <f t="shared" si="5"/>
        <v>0</v>
      </c>
      <c r="AG132" s="175"/>
      <c r="AH132" s="39">
        <f t="shared" si="4"/>
        <v>15.72</v>
      </c>
      <c r="AI132" s="39"/>
      <c r="AJ132" s="124"/>
      <c r="AK132" s="193"/>
      <c r="AL132" s="193"/>
      <c r="AM132" s="24">
        <f t="shared" ref="AM132:AM192" si="6">SUM(AH132:AL132)</f>
        <v>15.72</v>
      </c>
      <c r="AN132" s="15"/>
    </row>
    <row r="133" spans="1:40" s="64" customFormat="1" ht="14.25" customHeight="1">
      <c r="A133" s="96" t="s">
        <v>167</v>
      </c>
      <c r="B133" s="95" t="s">
        <v>164</v>
      </c>
      <c r="C133" s="28">
        <v>42.44</v>
      </c>
      <c r="D133" s="149"/>
      <c r="E133" s="132"/>
      <c r="F133" s="122"/>
      <c r="G133" s="122"/>
      <c r="H133" s="122"/>
      <c r="I133" s="182"/>
      <c r="J133" s="122"/>
      <c r="K133" s="122"/>
      <c r="L133" s="122"/>
      <c r="M133" s="122"/>
      <c r="N133" s="122"/>
      <c r="O133" s="122"/>
      <c r="P133" s="122"/>
      <c r="Q133" s="122"/>
      <c r="R133" s="122"/>
      <c r="S133" s="182"/>
      <c r="T133" s="122"/>
      <c r="U133" s="122"/>
      <c r="V133" s="122"/>
      <c r="W133" s="122"/>
      <c r="X133" s="122"/>
      <c r="Y133" s="182"/>
      <c r="Z133" s="122"/>
      <c r="AA133" s="122"/>
      <c r="AB133" s="182"/>
      <c r="AC133" s="122"/>
      <c r="AD133" s="122"/>
      <c r="AE133" s="197"/>
      <c r="AF133" s="118">
        <f t="shared" si="5"/>
        <v>0</v>
      </c>
      <c r="AG133" s="175"/>
      <c r="AH133" s="39">
        <f t="shared" si="4"/>
        <v>42.44</v>
      </c>
      <c r="AI133" s="39"/>
      <c r="AJ133" s="124"/>
      <c r="AK133" s="193"/>
      <c r="AL133" s="193"/>
      <c r="AM133" s="24">
        <f t="shared" si="6"/>
        <v>42.44</v>
      </c>
      <c r="AN133" s="15"/>
    </row>
    <row r="134" spans="1:40" s="64" customFormat="1" ht="14.25" customHeight="1">
      <c r="A134" s="96" t="s">
        <v>167</v>
      </c>
      <c r="B134" s="95" t="s">
        <v>164</v>
      </c>
      <c r="C134" s="28">
        <v>64.34</v>
      </c>
      <c r="D134" s="149"/>
      <c r="E134" s="132"/>
      <c r="F134" s="122"/>
      <c r="G134" s="122"/>
      <c r="H134" s="122"/>
      <c r="I134" s="182"/>
      <c r="J134" s="122"/>
      <c r="K134" s="122"/>
      <c r="L134" s="122"/>
      <c r="M134" s="122"/>
      <c r="N134" s="122"/>
      <c r="O134" s="122"/>
      <c r="P134" s="122"/>
      <c r="Q134" s="122"/>
      <c r="R134" s="122"/>
      <c r="S134" s="182"/>
      <c r="T134" s="122"/>
      <c r="U134" s="122"/>
      <c r="V134" s="122"/>
      <c r="W134" s="122"/>
      <c r="X134" s="122"/>
      <c r="Y134" s="182"/>
      <c r="Z134" s="122"/>
      <c r="AA134" s="122"/>
      <c r="AB134" s="182"/>
      <c r="AC134" s="122"/>
      <c r="AD134" s="122"/>
      <c r="AE134" s="197"/>
      <c r="AF134" s="118">
        <f t="shared" si="5"/>
        <v>0</v>
      </c>
      <c r="AG134" s="175"/>
      <c r="AH134" s="39">
        <f t="shared" si="4"/>
        <v>64.34</v>
      </c>
      <c r="AI134" s="39"/>
      <c r="AJ134" s="124"/>
      <c r="AK134" s="193"/>
      <c r="AL134" s="193"/>
      <c r="AM134" s="24">
        <f t="shared" si="6"/>
        <v>64.34</v>
      </c>
      <c r="AN134" s="15"/>
    </row>
    <row r="135" spans="1:40" s="64" customFormat="1" ht="14.25" customHeight="1">
      <c r="A135" s="96" t="s">
        <v>167</v>
      </c>
      <c r="B135" s="95" t="s">
        <v>164</v>
      </c>
      <c r="C135" s="28">
        <v>29.36</v>
      </c>
      <c r="D135" s="149"/>
      <c r="E135" s="132"/>
      <c r="F135" s="122"/>
      <c r="G135" s="122"/>
      <c r="H135" s="122"/>
      <c r="I135" s="182"/>
      <c r="J135" s="122"/>
      <c r="K135" s="122"/>
      <c r="L135" s="122"/>
      <c r="M135" s="122"/>
      <c r="N135" s="122"/>
      <c r="O135" s="122"/>
      <c r="P135" s="122"/>
      <c r="Q135" s="122"/>
      <c r="R135" s="122"/>
      <c r="S135" s="182"/>
      <c r="T135" s="122"/>
      <c r="U135" s="122"/>
      <c r="V135" s="122"/>
      <c r="W135" s="122"/>
      <c r="X135" s="122"/>
      <c r="Y135" s="182"/>
      <c r="Z135" s="122"/>
      <c r="AA135" s="122"/>
      <c r="AB135" s="182"/>
      <c r="AC135" s="122"/>
      <c r="AD135" s="122"/>
      <c r="AE135" s="197"/>
      <c r="AF135" s="118">
        <f t="shared" si="5"/>
        <v>0</v>
      </c>
      <c r="AG135" s="175"/>
      <c r="AH135" s="39">
        <f t="shared" si="4"/>
        <v>29.36</v>
      </c>
      <c r="AI135" s="39"/>
      <c r="AJ135" s="124"/>
      <c r="AK135" s="193"/>
      <c r="AL135" s="193"/>
      <c r="AM135" s="24">
        <f t="shared" si="6"/>
        <v>29.36</v>
      </c>
      <c r="AN135" s="15"/>
    </row>
    <row r="136" spans="1:40" s="64" customFormat="1" ht="14.25" customHeight="1">
      <c r="A136" s="96" t="s">
        <v>167</v>
      </c>
      <c r="B136" s="95" t="s">
        <v>174</v>
      </c>
      <c r="C136" s="28">
        <v>204</v>
      </c>
      <c r="D136" s="162"/>
      <c r="E136" s="132"/>
      <c r="F136" s="122"/>
      <c r="G136" s="122"/>
      <c r="H136" s="122">
        <v>204</v>
      </c>
      <c r="I136" s="182"/>
      <c r="J136" s="122"/>
      <c r="K136" s="122"/>
      <c r="L136" s="122"/>
      <c r="M136" s="122"/>
      <c r="N136" s="122"/>
      <c r="O136" s="122"/>
      <c r="P136" s="122"/>
      <c r="Q136" s="122"/>
      <c r="R136" s="122"/>
      <c r="S136" s="182"/>
      <c r="T136" s="122"/>
      <c r="U136" s="122"/>
      <c r="V136" s="122"/>
      <c r="W136" s="122"/>
      <c r="X136" s="122"/>
      <c r="Y136" s="182"/>
      <c r="Z136" s="122"/>
      <c r="AA136" s="122"/>
      <c r="AB136" s="182"/>
      <c r="AC136" s="122"/>
      <c r="AD136" s="122"/>
      <c r="AE136" s="197"/>
      <c r="AF136" s="118">
        <f t="shared" si="5"/>
        <v>204</v>
      </c>
      <c r="AG136" s="175"/>
      <c r="AH136" s="39"/>
      <c r="AI136" s="39"/>
      <c r="AJ136" s="124"/>
      <c r="AK136" s="193"/>
      <c r="AL136" s="193"/>
      <c r="AM136" s="24">
        <f t="shared" si="6"/>
        <v>0</v>
      </c>
      <c r="AN136" s="15"/>
    </row>
    <row r="137" spans="1:40" s="64" customFormat="1" ht="14.25" customHeight="1">
      <c r="A137" s="96" t="s">
        <v>167</v>
      </c>
      <c r="B137" s="95" t="s">
        <v>175</v>
      </c>
      <c r="C137" s="28">
        <v>204</v>
      </c>
      <c r="D137" s="162"/>
      <c r="E137" s="132"/>
      <c r="F137" s="122"/>
      <c r="G137" s="122"/>
      <c r="H137" s="122">
        <v>204</v>
      </c>
      <c r="I137" s="182"/>
      <c r="J137" s="122"/>
      <c r="K137" s="122"/>
      <c r="L137" s="122"/>
      <c r="M137" s="122"/>
      <c r="N137" s="122"/>
      <c r="O137" s="122"/>
      <c r="P137" s="122"/>
      <c r="Q137" s="122"/>
      <c r="R137" s="122"/>
      <c r="S137" s="182"/>
      <c r="T137" s="122"/>
      <c r="U137" s="122"/>
      <c r="V137" s="122"/>
      <c r="W137" s="122"/>
      <c r="X137" s="122"/>
      <c r="Y137" s="182"/>
      <c r="Z137" s="122"/>
      <c r="AA137" s="122"/>
      <c r="AB137" s="182"/>
      <c r="AC137" s="122"/>
      <c r="AD137" s="122"/>
      <c r="AE137" s="197"/>
      <c r="AF137" s="118">
        <f t="shared" si="5"/>
        <v>204</v>
      </c>
      <c r="AG137" s="175"/>
      <c r="AH137" s="39"/>
      <c r="AI137" s="39"/>
      <c r="AJ137" s="124"/>
      <c r="AK137" s="193"/>
      <c r="AL137" s="193"/>
      <c r="AM137" s="24">
        <f t="shared" si="6"/>
        <v>0</v>
      </c>
      <c r="AN137" s="15"/>
    </row>
    <row r="138" spans="1:40" s="64" customFormat="1" ht="14.25" customHeight="1">
      <c r="A138" s="96" t="s">
        <v>167</v>
      </c>
      <c r="B138" s="86" t="s">
        <v>112</v>
      </c>
      <c r="C138" s="28">
        <v>38.799999999999997</v>
      </c>
      <c r="D138" s="162"/>
      <c r="E138" s="132"/>
      <c r="F138" s="122"/>
      <c r="G138" s="122"/>
      <c r="H138" s="122"/>
      <c r="I138" s="182"/>
      <c r="J138" s="122"/>
      <c r="K138" s="122"/>
      <c r="L138" s="122"/>
      <c r="M138" s="122"/>
      <c r="N138" s="122"/>
      <c r="O138" s="122"/>
      <c r="P138" s="122"/>
      <c r="Q138" s="122"/>
      <c r="R138" s="122"/>
      <c r="S138" s="182"/>
      <c r="T138" s="122"/>
      <c r="U138" s="122"/>
      <c r="V138" s="122"/>
      <c r="W138" s="122"/>
      <c r="X138" s="122"/>
      <c r="Y138" s="182"/>
      <c r="Z138" s="122"/>
      <c r="AA138" s="122"/>
      <c r="AB138" s="182"/>
      <c r="AC138" s="122"/>
      <c r="AD138" s="122"/>
      <c r="AE138" s="197"/>
      <c r="AF138" s="118">
        <f t="shared" si="5"/>
        <v>0</v>
      </c>
      <c r="AG138" s="175"/>
      <c r="AH138" s="39">
        <f>C138</f>
        <v>38.799999999999997</v>
      </c>
      <c r="AI138" s="39"/>
      <c r="AJ138" s="124"/>
      <c r="AK138" s="193"/>
      <c r="AL138" s="193"/>
      <c r="AM138" s="24">
        <f t="shared" si="6"/>
        <v>38.799999999999997</v>
      </c>
      <c r="AN138" s="15"/>
    </row>
    <row r="139" spans="1:40" s="64" customFormat="1" ht="14.25" customHeight="1">
      <c r="A139" s="96" t="s">
        <v>176</v>
      </c>
      <c r="B139" s="86" t="s">
        <v>177</v>
      </c>
      <c r="C139" s="28">
        <v>93.92</v>
      </c>
      <c r="D139" s="149"/>
      <c r="E139" s="132"/>
      <c r="F139" s="122"/>
      <c r="G139" s="122"/>
      <c r="H139" s="122"/>
      <c r="I139" s="182"/>
      <c r="J139" s="122"/>
      <c r="K139" s="122"/>
      <c r="L139" s="122"/>
      <c r="M139" s="122"/>
      <c r="N139" s="122"/>
      <c r="O139" s="122"/>
      <c r="P139" s="122"/>
      <c r="Q139" s="122"/>
      <c r="R139" s="122"/>
      <c r="S139" s="182"/>
      <c r="T139" s="122"/>
      <c r="U139" s="122"/>
      <c r="V139" s="122"/>
      <c r="W139" s="122"/>
      <c r="X139" s="122"/>
      <c r="Y139" s="182"/>
      <c r="Z139" s="122"/>
      <c r="AA139" s="122"/>
      <c r="AB139" s="182"/>
      <c r="AC139" s="122"/>
      <c r="AD139" s="122"/>
      <c r="AE139" s="197"/>
      <c r="AF139" s="118">
        <f t="shared" si="5"/>
        <v>0</v>
      </c>
      <c r="AG139" s="175"/>
      <c r="AH139" s="39">
        <f>C139</f>
        <v>93.92</v>
      </c>
      <c r="AI139" s="39"/>
      <c r="AJ139" s="124"/>
      <c r="AK139" s="193"/>
      <c r="AL139" s="193"/>
      <c r="AM139" s="24">
        <f t="shared" si="6"/>
        <v>93.92</v>
      </c>
      <c r="AN139" s="15"/>
    </row>
    <row r="140" spans="1:40" s="64" customFormat="1" ht="14.25" customHeight="1">
      <c r="A140" s="96" t="s">
        <v>178</v>
      </c>
      <c r="B140" s="95" t="s">
        <v>164</v>
      </c>
      <c r="C140" s="28">
        <v>433.68</v>
      </c>
      <c r="D140" s="162"/>
      <c r="E140" s="132"/>
      <c r="F140" s="122"/>
      <c r="G140" s="122"/>
      <c r="H140" s="122"/>
      <c r="I140" s="182"/>
      <c r="J140" s="122"/>
      <c r="K140" s="122"/>
      <c r="L140" s="122"/>
      <c r="M140" s="122"/>
      <c r="N140" s="122"/>
      <c r="O140" s="122"/>
      <c r="P140" s="122"/>
      <c r="Q140" s="122"/>
      <c r="R140" s="122"/>
      <c r="S140" s="182"/>
      <c r="T140" s="122"/>
      <c r="U140" s="122"/>
      <c r="V140" s="122"/>
      <c r="W140" s="122"/>
      <c r="X140" s="122"/>
      <c r="Y140" s="182"/>
      <c r="Z140" s="122"/>
      <c r="AA140" s="122"/>
      <c r="AB140" s="182"/>
      <c r="AC140" s="122"/>
      <c r="AD140" s="122"/>
      <c r="AE140" s="197"/>
      <c r="AF140" s="118">
        <f t="shared" si="5"/>
        <v>0</v>
      </c>
      <c r="AG140" s="175"/>
      <c r="AH140" s="39">
        <f>C140</f>
        <v>433.68</v>
      </c>
      <c r="AI140" s="39"/>
      <c r="AJ140" s="124"/>
      <c r="AK140" s="193"/>
      <c r="AL140" s="193"/>
      <c r="AM140" s="24">
        <f t="shared" si="6"/>
        <v>433.68</v>
      </c>
      <c r="AN140" s="15"/>
    </row>
    <row r="141" spans="1:40" s="64" customFormat="1" ht="14.25" customHeight="1">
      <c r="A141" s="96" t="s">
        <v>192</v>
      </c>
      <c r="B141" s="95" t="s">
        <v>193</v>
      </c>
      <c r="C141" s="28">
        <v>316.08999999999997</v>
      </c>
      <c r="D141" s="162"/>
      <c r="E141" s="132"/>
      <c r="F141" s="122"/>
      <c r="G141" s="122"/>
      <c r="H141" s="122"/>
      <c r="I141" s="182"/>
      <c r="J141" s="122"/>
      <c r="K141" s="122"/>
      <c r="L141" s="122"/>
      <c r="M141" s="122"/>
      <c r="N141" s="122"/>
      <c r="O141" s="122">
        <v>316.08999999999997</v>
      </c>
      <c r="P141" s="122"/>
      <c r="Q141" s="122"/>
      <c r="R141" s="122"/>
      <c r="S141" s="182"/>
      <c r="T141" s="122"/>
      <c r="U141" s="122"/>
      <c r="V141" s="122"/>
      <c r="W141" s="122"/>
      <c r="X141" s="122"/>
      <c r="Y141" s="182"/>
      <c r="Z141" s="122"/>
      <c r="AA141" s="122"/>
      <c r="AB141" s="182"/>
      <c r="AC141" s="122"/>
      <c r="AD141" s="122"/>
      <c r="AE141" s="197"/>
      <c r="AF141" s="118">
        <f t="shared" si="5"/>
        <v>316.08999999999997</v>
      </c>
      <c r="AG141" s="175"/>
      <c r="AH141" s="39"/>
      <c r="AI141" s="39"/>
      <c r="AJ141" s="124"/>
      <c r="AK141" s="193"/>
      <c r="AL141" s="193"/>
      <c r="AM141" s="24">
        <f t="shared" si="6"/>
        <v>0</v>
      </c>
      <c r="AN141" s="15"/>
    </row>
    <row r="142" spans="1:40" s="64" customFormat="1" ht="14.25" customHeight="1">
      <c r="A142" s="96" t="s">
        <v>182</v>
      </c>
      <c r="B142" s="95" t="s">
        <v>131</v>
      </c>
      <c r="C142" s="28">
        <v>539.11</v>
      </c>
      <c r="D142" s="149"/>
      <c r="E142" s="132"/>
      <c r="F142" s="122"/>
      <c r="G142" s="122">
        <v>539.11</v>
      </c>
      <c r="H142" s="122"/>
      <c r="I142" s="182"/>
      <c r="J142" s="122"/>
      <c r="K142" s="122"/>
      <c r="L142" s="122"/>
      <c r="M142" s="122"/>
      <c r="N142" s="122"/>
      <c r="O142" s="122"/>
      <c r="P142" s="122"/>
      <c r="Q142" s="122"/>
      <c r="R142" s="122"/>
      <c r="S142" s="182"/>
      <c r="T142" s="122"/>
      <c r="U142" s="122"/>
      <c r="V142" s="122"/>
      <c r="W142" s="122"/>
      <c r="X142" s="122"/>
      <c r="Y142" s="182"/>
      <c r="Z142" s="122"/>
      <c r="AA142" s="122"/>
      <c r="AB142" s="182"/>
      <c r="AC142" s="122"/>
      <c r="AD142" s="122"/>
      <c r="AE142" s="197"/>
      <c r="AF142" s="118">
        <f t="shared" si="5"/>
        <v>539.11</v>
      </c>
      <c r="AG142" s="175"/>
      <c r="AH142" s="39"/>
      <c r="AI142" s="39"/>
      <c r="AJ142" s="124"/>
      <c r="AK142" s="193"/>
      <c r="AL142" s="193"/>
      <c r="AM142" s="24">
        <f t="shared" si="6"/>
        <v>0</v>
      </c>
      <c r="AN142" s="15"/>
    </row>
    <row r="143" spans="1:40" s="64" customFormat="1" ht="14.25" customHeight="1">
      <c r="A143" s="96" t="s">
        <v>182</v>
      </c>
      <c r="B143" s="95" t="s">
        <v>150</v>
      </c>
      <c r="C143" s="28">
        <v>350</v>
      </c>
      <c r="D143" s="149"/>
      <c r="E143" s="132"/>
      <c r="F143" s="122"/>
      <c r="G143" s="122"/>
      <c r="H143" s="122"/>
      <c r="I143" s="182"/>
      <c r="J143" s="122"/>
      <c r="K143" s="122"/>
      <c r="L143" s="122"/>
      <c r="M143" s="122"/>
      <c r="N143" s="122"/>
      <c r="O143" s="122"/>
      <c r="P143" s="122"/>
      <c r="Q143" s="122"/>
      <c r="R143" s="122"/>
      <c r="S143" s="182"/>
      <c r="T143" s="122"/>
      <c r="U143" s="122"/>
      <c r="V143" s="122"/>
      <c r="W143" s="122"/>
      <c r="X143" s="122"/>
      <c r="Y143" s="182"/>
      <c r="Z143" s="122"/>
      <c r="AA143" s="122">
        <v>350</v>
      </c>
      <c r="AB143" s="182"/>
      <c r="AC143" s="122"/>
      <c r="AD143" s="122"/>
      <c r="AE143" s="197"/>
      <c r="AF143" s="118">
        <f t="shared" si="5"/>
        <v>350</v>
      </c>
      <c r="AG143" s="175"/>
      <c r="AH143" s="39"/>
      <c r="AI143" s="39"/>
      <c r="AJ143" s="124"/>
      <c r="AK143" s="193"/>
      <c r="AL143" s="193"/>
      <c r="AM143" s="24">
        <f t="shared" si="6"/>
        <v>0</v>
      </c>
      <c r="AN143" s="15"/>
    </row>
    <row r="144" spans="1:40" s="64" customFormat="1" ht="14.25" customHeight="1">
      <c r="A144" s="96" t="s">
        <v>182</v>
      </c>
      <c r="B144" s="95" t="s">
        <v>179</v>
      </c>
      <c r="C144" s="28">
        <v>570</v>
      </c>
      <c r="D144" s="149"/>
      <c r="E144" s="132"/>
      <c r="F144" s="122"/>
      <c r="G144" s="122"/>
      <c r="H144" s="122"/>
      <c r="I144" s="182"/>
      <c r="J144" s="122"/>
      <c r="K144" s="122"/>
      <c r="L144" s="122"/>
      <c r="M144" s="122"/>
      <c r="N144" s="122"/>
      <c r="O144" s="122"/>
      <c r="P144" s="122"/>
      <c r="Q144" s="122"/>
      <c r="R144" s="122"/>
      <c r="S144" s="182"/>
      <c r="T144" s="122"/>
      <c r="U144" s="122"/>
      <c r="V144" s="122"/>
      <c r="W144" s="122"/>
      <c r="X144" s="122"/>
      <c r="Y144" s="182"/>
      <c r="Z144" s="122"/>
      <c r="AA144" s="122"/>
      <c r="AB144" s="182"/>
      <c r="AC144" s="122"/>
      <c r="AD144" s="122"/>
      <c r="AE144" s="197"/>
      <c r="AF144" s="118">
        <f t="shared" si="5"/>
        <v>0</v>
      </c>
      <c r="AG144" s="175"/>
      <c r="AH144" s="39">
        <v>570</v>
      </c>
      <c r="AI144" s="39"/>
      <c r="AJ144" s="124"/>
      <c r="AK144" s="193"/>
      <c r="AL144" s="193"/>
      <c r="AM144" s="24">
        <f t="shared" si="6"/>
        <v>570</v>
      </c>
      <c r="AN144" s="15"/>
    </row>
    <row r="145" spans="1:40" s="64" customFormat="1" ht="14.25" customHeight="1">
      <c r="A145" s="96" t="s">
        <v>182</v>
      </c>
      <c r="B145" s="95" t="s">
        <v>180</v>
      </c>
      <c r="C145" s="28">
        <v>895</v>
      </c>
      <c r="D145" s="149"/>
      <c r="E145" s="132"/>
      <c r="F145" s="122"/>
      <c r="G145" s="122"/>
      <c r="H145" s="122"/>
      <c r="I145" s="182"/>
      <c r="J145" s="122"/>
      <c r="K145" s="122"/>
      <c r="L145" s="122"/>
      <c r="M145" s="122"/>
      <c r="N145" s="122"/>
      <c r="O145" s="122"/>
      <c r="P145" s="122"/>
      <c r="Q145" s="122"/>
      <c r="R145" s="122"/>
      <c r="S145" s="182"/>
      <c r="T145" s="122"/>
      <c r="U145" s="122"/>
      <c r="V145" s="122"/>
      <c r="W145" s="122"/>
      <c r="X145" s="122">
        <v>895</v>
      </c>
      <c r="Y145" s="182"/>
      <c r="Z145" s="122"/>
      <c r="AA145" s="122"/>
      <c r="AB145" s="182"/>
      <c r="AC145" s="122"/>
      <c r="AD145" s="122"/>
      <c r="AE145" s="197"/>
      <c r="AF145" s="118">
        <f t="shared" si="5"/>
        <v>895</v>
      </c>
      <c r="AG145" s="175"/>
      <c r="AH145" s="39"/>
      <c r="AI145" s="39"/>
      <c r="AJ145" s="124"/>
      <c r="AK145" s="193"/>
      <c r="AL145" s="193"/>
      <c r="AM145" s="24">
        <f t="shared" si="6"/>
        <v>0</v>
      </c>
      <c r="AN145" s="15"/>
    </row>
    <row r="146" spans="1:40" s="64" customFormat="1" ht="14.25" customHeight="1">
      <c r="A146" s="96" t="s">
        <v>182</v>
      </c>
      <c r="B146" s="95" t="s">
        <v>153</v>
      </c>
      <c r="C146" s="28">
        <v>1462.5</v>
      </c>
      <c r="D146" s="163"/>
      <c r="E146" s="132"/>
      <c r="F146" s="122"/>
      <c r="G146" s="122"/>
      <c r="H146" s="122"/>
      <c r="I146" s="182"/>
      <c r="J146" s="122"/>
      <c r="K146" s="122"/>
      <c r="L146" s="122"/>
      <c r="M146" s="122"/>
      <c r="N146" s="122"/>
      <c r="O146" s="122"/>
      <c r="P146" s="122"/>
      <c r="Q146" s="122"/>
      <c r="R146" s="122"/>
      <c r="S146" s="182"/>
      <c r="T146" s="122"/>
      <c r="U146" s="122"/>
      <c r="V146" s="122">
        <v>1462.5</v>
      </c>
      <c r="W146" s="122"/>
      <c r="X146" s="122"/>
      <c r="Y146" s="182"/>
      <c r="Z146" s="122"/>
      <c r="AA146" s="122"/>
      <c r="AB146" s="182"/>
      <c r="AC146" s="122"/>
      <c r="AD146" s="122"/>
      <c r="AE146" s="197"/>
      <c r="AF146" s="118">
        <f t="shared" si="5"/>
        <v>1462.5</v>
      </c>
      <c r="AG146" s="175"/>
      <c r="AH146" s="39"/>
      <c r="AI146" s="39"/>
      <c r="AJ146" s="124"/>
      <c r="AK146" s="193"/>
      <c r="AL146" s="193"/>
      <c r="AM146" s="24">
        <f t="shared" si="6"/>
        <v>0</v>
      </c>
      <c r="AN146" s="15"/>
    </row>
    <row r="147" spans="1:40" s="64" customFormat="1" ht="14.25" customHeight="1">
      <c r="A147" s="96" t="s">
        <v>182</v>
      </c>
      <c r="B147" s="95" t="s">
        <v>181</v>
      </c>
      <c r="C147" s="28">
        <v>601.15</v>
      </c>
      <c r="D147" s="160"/>
      <c r="E147" s="132">
        <v>601.15</v>
      </c>
      <c r="F147" s="122"/>
      <c r="G147" s="122"/>
      <c r="H147" s="122"/>
      <c r="I147" s="182"/>
      <c r="J147" s="122"/>
      <c r="K147" s="122"/>
      <c r="L147" s="122"/>
      <c r="M147" s="122"/>
      <c r="N147" s="122"/>
      <c r="O147" s="122"/>
      <c r="P147" s="122"/>
      <c r="Q147" s="122"/>
      <c r="R147" s="122"/>
      <c r="S147" s="182"/>
      <c r="T147" s="122"/>
      <c r="U147" s="122"/>
      <c r="V147" s="122"/>
      <c r="W147" s="122"/>
      <c r="X147" s="122"/>
      <c r="Y147" s="182"/>
      <c r="Z147" s="122"/>
      <c r="AA147" s="122"/>
      <c r="AB147" s="182"/>
      <c r="AC147" s="122"/>
      <c r="AD147" s="122"/>
      <c r="AE147" s="197"/>
      <c r="AF147" s="118">
        <f t="shared" si="5"/>
        <v>601.15</v>
      </c>
      <c r="AG147" s="175"/>
      <c r="AH147" s="39"/>
      <c r="AI147" s="39"/>
      <c r="AJ147" s="124"/>
      <c r="AK147" s="193"/>
      <c r="AL147" s="193"/>
      <c r="AM147" s="24">
        <f t="shared" si="6"/>
        <v>0</v>
      </c>
      <c r="AN147" s="15"/>
    </row>
    <row r="148" spans="1:40" s="64" customFormat="1" ht="14.25" customHeight="1">
      <c r="A148" s="96" t="s">
        <v>182</v>
      </c>
      <c r="B148" s="95" t="s">
        <v>116</v>
      </c>
      <c r="C148" s="28">
        <v>508.57</v>
      </c>
      <c r="D148" s="160"/>
      <c r="E148" s="132">
        <v>508.57</v>
      </c>
      <c r="F148" s="122"/>
      <c r="G148" s="122"/>
      <c r="H148" s="122"/>
      <c r="I148" s="182"/>
      <c r="J148" s="122"/>
      <c r="K148" s="122"/>
      <c r="L148" s="122"/>
      <c r="M148" s="122"/>
      <c r="N148" s="122"/>
      <c r="O148" s="122"/>
      <c r="P148" s="122"/>
      <c r="Q148" s="122"/>
      <c r="R148" s="122"/>
      <c r="S148" s="182"/>
      <c r="T148" s="122"/>
      <c r="U148" s="122"/>
      <c r="V148" s="122"/>
      <c r="W148" s="122"/>
      <c r="X148" s="122"/>
      <c r="Y148" s="182"/>
      <c r="Z148" s="122"/>
      <c r="AA148" s="122"/>
      <c r="AB148" s="182"/>
      <c r="AC148" s="122"/>
      <c r="AD148" s="122"/>
      <c r="AE148" s="197"/>
      <c r="AF148" s="118">
        <f t="shared" si="5"/>
        <v>508.57</v>
      </c>
      <c r="AG148" s="175"/>
      <c r="AH148" s="39"/>
      <c r="AI148" s="39"/>
      <c r="AJ148" s="124"/>
      <c r="AK148" s="193"/>
      <c r="AL148" s="193"/>
      <c r="AM148" s="24">
        <f t="shared" si="6"/>
        <v>0</v>
      </c>
      <c r="AN148" s="15"/>
    </row>
    <row r="149" spans="1:40" s="64" customFormat="1" ht="14.25" customHeight="1">
      <c r="A149" s="96" t="s">
        <v>182</v>
      </c>
      <c r="B149" s="95" t="s">
        <v>117</v>
      </c>
      <c r="C149" s="28">
        <v>94.04</v>
      </c>
      <c r="D149" s="160"/>
      <c r="E149" s="132">
        <v>94.04</v>
      </c>
      <c r="F149" s="122"/>
      <c r="G149" s="122"/>
      <c r="H149" s="122"/>
      <c r="I149" s="182"/>
      <c r="J149" s="122"/>
      <c r="K149" s="122"/>
      <c r="L149" s="122"/>
      <c r="M149" s="122"/>
      <c r="N149" s="122"/>
      <c r="O149" s="122"/>
      <c r="P149" s="122"/>
      <c r="Q149" s="122"/>
      <c r="R149" s="122"/>
      <c r="S149" s="182"/>
      <c r="T149" s="122"/>
      <c r="U149" s="122"/>
      <c r="V149" s="122"/>
      <c r="W149" s="122"/>
      <c r="X149" s="122"/>
      <c r="Y149" s="182"/>
      <c r="Z149" s="122"/>
      <c r="AA149" s="122"/>
      <c r="AB149" s="182"/>
      <c r="AC149" s="122"/>
      <c r="AD149" s="122"/>
      <c r="AE149" s="197"/>
      <c r="AF149" s="118">
        <f t="shared" si="5"/>
        <v>94.04</v>
      </c>
      <c r="AG149" s="175"/>
      <c r="AH149" s="39"/>
      <c r="AI149" s="39"/>
      <c r="AJ149" s="124"/>
      <c r="AK149" s="193"/>
      <c r="AL149" s="193"/>
      <c r="AM149" s="24">
        <f t="shared" si="6"/>
        <v>0</v>
      </c>
      <c r="AN149" s="15"/>
    </row>
    <row r="150" spans="1:40" s="64" customFormat="1" ht="14.25" customHeight="1">
      <c r="A150" s="96" t="s">
        <v>182</v>
      </c>
      <c r="B150" s="95" t="s">
        <v>89</v>
      </c>
      <c r="C150" s="28">
        <v>383.23</v>
      </c>
      <c r="D150" s="160"/>
      <c r="E150" s="132"/>
      <c r="F150" s="122">
        <v>383.23</v>
      </c>
      <c r="G150" s="122"/>
      <c r="H150" s="122"/>
      <c r="I150" s="182"/>
      <c r="J150" s="122"/>
      <c r="K150" s="122"/>
      <c r="L150" s="122"/>
      <c r="M150" s="122"/>
      <c r="N150" s="122"/>
      <c r="O150" s="122"/>
      <c r="P150" s="122"/>
      <c r="Q150" s="122"/>
      <c r="R150" s="122"/>
      <c r="S150" s="182"/>
      <c r="T150" s="122"/>
      <c r="U150" s="122"/>
      <c r="V150" s="122"/>
      <c r="W150" s="122"/>
      <c r="X150" s="122"/>
      <c r="Y150" s="182"/>
      <c r="Z150" s="122"/>
      <c r="AA150" s="122"/>
      <c r="AB150" s="182"/>
      <c r="AC150" s="122"/>
      <c r="AD150" s="122"/>
      <c r="AE150" s="197"/>
      <c r="AF150" s="118">
        <f t="shared" si="5"/>
        <v>383.23</v>
      </c>
      <c r="AG150" s="175"/>
      <c r="AH150" s="39"/>
      <c r="AI150" s="39"/>
      <c r="AJ150" s="124"/>
      <c r="AK150" s="193"/>
      <c r="AL150" s="193"/>
      <c r="AM150" s="24">
        <f t="shared" si="6"/>
        <v>0</v>
      </c>
      <c r="AN150" s="15"/>
    </row>
    <row r="151" spans="1:40" s="64" customFormat="1" ht="14.25" customHeight="1">
      <c r="A151" s="96" t="s">
        <v>182</v>
      </c>
      <c r="B151" s="95" t="s">
        <v>85</v>
      </c>
      <c r="C151" s="28">
        <v>161.94</v>
      </c>
      <c r="D151" s="160"/>
      <c r="E151" s="132"/>
      <c r="F151" s="122"/>
      <c r="G151" s="122"/>
      <c r="H151" s="122"/>
      <c r="I151" s="182"/>
      <c r="J151" s="122"/>
      <c r="K151" s="122"/>
      <c r="L151" s="122"/>
      <c r="M151" s="122"/>
      <c r="N151" s="122"/>
      <c r="O151" s="122"/>
      <c r="P151" s="122"/>
      <c r="Q151" s="122"/>
      <c r="R151" s="122"/>
      <c r="S151" s="182"/>
      <c r="T151" s="122"/>
      <c r="U151" s="122"/>
      <c r="V151" s="122"/>
      <c r="W151" s="122"/>
      <c r="X151" s="122"/>
      <c r="Y151" s="182"/>
      <c r="Z151" s="122"/>
      <c r="AA151" s="122"/>
      <c r="AB151" s="182"/>
      <c r="AC151" s="122"/>
      <c r="AD151" s="122"/>
      <c r="AE151" s="197"/>
      <c r="AF151" s="118">
        <f t="shared" si="5"/>
        <v>0</v>
      </c>
      <c r="AG151" s="175"/>
      <c r="AH151" s="39">
        <v>161.94</v>
      </c>
      <c r="AI151" s="39"/>
      <c r="AJ151" s="124"/>
      <c r="AK151" s="193"/>
      <c r="AL151" s="193"/>
      <c r="AM151" s="24">
        <f t="shared" si="6"/>
        <v>161.94</v>
      </c>
      <c r="AN151" s="15"/>
    </row>
    <row r="152" spans="1:40" s="64" customFormat="1" ht="14.25" customHeight="1">
      <c r="A152" s="96" t="s">
        <v>182</v>
      </c>
      <c r="B152" s="95" t="s">
        <v>183</v>
      </c>
      <c r="C152" s="28">
        <v>87.16</v>
      </c>
      <c r="D152" s="160"/>
      <c r="E152" s="132"/>
      <c r="F152" s="122"/>
      <c r="G152" s="122"/>
      <c r="H152" s="122"/>
      <c r="I152" s="182"/>
      <c r="J152" s="122"/>
      <c r="K152" s="122"/>
      <c r="L152" s="122"/>
      <c r="M152" s="122"/>
      <c r="N152" s="122"/>
      <c r="O152" s="122"/>
      <c r="P152" s="122"/>
      <c r="Q152" s="122"/>
      <c r="R152" s="122"/>
      <c r="S152" s="182"/>
      <c r="T152" s="122"/>
      <c r="U152" s="122"/>
      <c r="V152" s="122"/>
      <c r="W152" s="122"/>
      <c r="X152" s="122"/>
      <c r="Y152" s="182"/>
      <c r="Z152" s="122"/>
      <c r="AA152" s="122"/>
      <c r="AB152" s="182"/>
      <c r="AC152" s="122"/>
      <c r="AD152" s="122"/>
      <c r="AE152" s="197"/>
      <c r="AF152" s="118">
        <f t="shared" si="5"/>
        <v>0</v>
      </c>
      <c r="AG152" s="175"/>
      <c r="AH152" s="39">
        <v>87.16</v>
      </c>
      <c r="AI152" s="39"/>
      <c r="AJ152" s="124"/>
      <c r="AK152" s="193"/>
      <c r="AL152" s="193"/>
      <c r="AM152" s="24">
        <f t="shared" si="6"/>
        <v>87.16</v>
      </c>
      <c r="AN152" s="15"/>
    </row>
    <row r="153" spans="1:40" s="64" customFormat="1" ht="14.25" customHeight="1">
      <c r="A153" s="96" t="s">
        <v>182</v>
      </c>
      <c r="B153" s="95" t="s">
        <v>85</v>
      </c>
      <c r="C153" s="28">
        <v>133.6</v>
      </c>
      <c r="D153" s="160"/>
      <c r="E153" s="132"/>
      <c r="F153" s="122"/>
      <c r="G153" s="122"/>
      <c r="H153" s="122"/>
      <c r="I153" s="182"/>
      <c r="J153" s="122"/>
      <c r="K153" s="122"/>
      <c r="L153" s="122"/>
      <c r="M153" s="122"/>
      <c r="N153" s="122"/>
      <c r="O153" s="122"/>
      <c r="P153" s="122"/>
      <c r="Q153" s="122"/>
      <c r="R153" s="122"/>
      <c r="S153" s="182"/>
      <c r="T153" s="122"/>
      <c r="U153" s="122"/>
      <c r="V153" s="122"/>
      <c r="W153" s="122"/>
      <c r="X153" s="122"/>
      <c r="Y153" s="182"/>
      <c r="Z153" s="122"/>
      <c r="AA153" s="122"/>
      <c r="AB153" s="182"/>
      <c r="AC153" s="122"/>
      <c r="AD153" s="122"/>
      <c r="AE153" s="197"/>
      <c r="AF153" s="118">
        <f t="shared" si="5"/>
        <v>0</v>
      </c>
      <c r="AG153" s="175"/>
      <c r="AH153" s="39">
        <v>133.6</v>
      </c>
      <c r="AI153" s="39"/>
      <c r="AJ153" s="124"/>
      <c r="AK153" s="193"/>
      <c r="AL153" s="193"/>
      <c r="AM153" s="24">
        <f t="shared" si="6"/>
        <v>133.6</v>
      </c>
      <c r="AN153" s="15"/>
    </row>
    <row r="154" spans="1:40" s="64" customFormat="1" ht="14.25" customHeight="1">
      <c r="A154" s="96" t="s">
        <v>182</v>
      </c>
      <c r="B154" s="95" t="s">
        <v>184</v>
      </c>
      <c r="C154" s="28">
        <v>53.61</v>
      </c>
      <c r="D154" s="160"/>
      <c r="E154" s="132"/>
      <c r="F154" s="122"/>
      <c r="G154" s="122"/>
      <c r="H154" s="122"/>
      <c r="I154" s="182"/>
      <c r="J154" s="122"/>
      <c r="K154" s="122"/>
      <c r="L154" s="122"/>
      <c r="M154" s="122"/>
      <c r="N154" s="122"/>
      <c r="O154" s="122"/>
      <c r="P154" s="122"/>
      <c r="Q154" s="122"/>
      <c r="R154" s="122"/>
      <c r="S154" s="182"/>
      <c r="T154" s="122"/>
      <c r="U154" s="122"/>
      <c r="V154" s="122"/>
      <c r="W154" s="122"/>
      <c r="X154" s="122"/>
      <c r="Y154" s="182"/>
      <c r="Z154" s="122"/>
      <c r="AA154" s="122"/>
      <c r="AB154" s="182"/>
      <c r="AC154" s="122"/>
      <c r="AD154" s="122"/>
      <c r="AE154" s="197"/>
      <c r="AF154" s="118">
        <f t="shared" si="5"/>
        <v>0</v>
      </c>
      <c r="AG154" s="175"/>
      <c r="AH154" s="39">
        <v>53.61</v>
      </c>
      <c r="AI154" s="39"/>
      <c r="AJ154" s="124"/>
      <c r="AK154" s="193"/>
      <c r="AL154" s="193"/>
      <c r="AM154" s="24">
        <f t="shared" si="6"/>
        <v>53.61</v>
      </c>
      <c r="AN154" s="15"/>
    </row>
    <row r="155" spans="1:40" s="64" customFormat="1" ht="14.25" customHeight="1">
      <c r="A155" s="96" t="s">
        <v>182</v>
      </c>
      <c r="B155" s="95" t="s">
        <v>184</v>
      </c>
      <c r="C155" s="28">
        <v>7.97</v>
      </c>
      <c r="D155" s="160"/>
      <c r="E155" s="132"/>
      <c r="F155" s="122"/>
      <c r="G155" s="122"/>
      <c r="H155" s="122"/>
      <c r="I155" s="182"/>
      <c r="J155" s="122"/>
      <c r="K155" s="122"/>
      <c r="L155" s="122"/>
      <c r="M155" s="122"/>
      <c r="N155" s="122"/>
      <c r="O155" s="122"/>
      <c r="P155" s="122"/>
      <c r="Q155" s="122"/>
      <c r="R155" s="122"/>
      <c r="S155" s="182"/>
      <c r="T155" s="122"/>
      <c r="U155" s="122"/>
      <c r="V155" s="122"/>
      <c r="W155" s="122"/>
      <c r="X155" s="122"/>
      <c r="Y155" s="182"/>
      <c r="Z155" s="122"/>
      <c r="AA155" s="122"/>
      <c r="AB155" s="182"/>
      <c r="AC155" s="122"/>
      <c r="AD155" s="122"/>
      <c r="AE155" s="197"/>
      <c r="AF155" s="118">
        <f t="shared" si="5"/>
        <v>0</v>
      </c>
      <c r="AG155" s="175"/>
      <c r="AH155" s="39">
        <v>7.97</v>
      </c>
      <c r="AI155" s="39"/>
      <c r="AJ155" s="124"/>
      <c r="AK155" s="193"/>
      <c r="AL155" s="193"/>
      <c r="AM155" s="24">
        <f t="shared" si="6"/>
        <v>7.97</v>
      </c>
      <c r="AN155" s="15"/>
    </row>
    <row r="156" spans="1:40" s="64" customFormat="1" ht="14.25" customHeight="1">
      <c r="A156" s="96" t="s">
        <v>182</v>
      </c>
      <c r="B156" s="95" t="s">
        <v>185</v>
      </c>
      <c r="C156" s="28">
        <v>280</v>
      </c>
      <c r="D156" s="160"/>
      <c r="E156" s="132"/>
      <c r="F156" s="122"/>
      <c r="G156" s="122"/>
      <c r="H156" s="122"/>
      <c r="I156" s="182"/>
      <c r="J156" s="122"/>
      <c r="K156" s="122"/>
      <c r="L156" s="122"/>
      <c r="M156" s="122"/>
      <c r="N156" s="122"/>
      <c r="O156" s="122"/>
      <c r="P156" s="122"/>
      <c r="Q156" s="122"/>
      <c r="R156" s="122"/>
      <c r="S156" s="182"/>
      <c r="T156" s="122"/>
      <c r="U156" s="122">
        <v>280</v>
      </c>
      <c r="V156" s="122"/>
      <c r="W156" s="122"/>
      <c r="X156" s="122"/>
      <c r="Y156" s="182"/>
      <c r="Z156" s="122"/>
      <c r="AA156" s="122"/>
      <c r="AB156" s="182"/>
      <c r="AC156" s="122"/>
      <c r="AD156" s="122"/>
      <c r="AE156" s="197"/>
      <c r="AF156" s="118">
        <f t="shared" si="5"/>
        <v>280</v>
      </c>
      <c r="AG156" s="175"/>
      <c r="AH156" s="39"/>
      <c r="AI156" s="39"/>
      <c r="AJ156" s="124"/>
      <c r="AK156" s="193"/>
      <c r="AL156" s="193"/>
      <c r="AM156" s="24">
        <f t="shared" si="6"/>
        <v>0</v>
      </c>
      <c r="AN156" s="15"/>
    </row>
    <row r="157" spans="1:40" s="64" customFormat="1" ht="14.25" customHeight="1">
      <c r="A157" s="96" t="s">
        <v>186</v>
      </c>
      <c r="B157" s="95" t="s">
        <v>189</v>
      </c>
      <c r="C157" s="28">
        <v>18.010000000000002</v>
      </c>
      <c r="D157" s="160"/>
      <c r="E157" s="132"/>
      <c r="F157" s="122"/>
      <c r="G157" s="122"/>
      <c r="H157" s="122"/>
      <c r="I157" s="182"/>
      <c r="J157" s="122"/>
      <c r="K157" s="122"/>
      <c r="L157" s="122"/>
      <c r="M157" s="122"/>
      <c r="N157" s="122"/>
      <c r="O157" s="122"/>
      <c r="P157" s="122"/>
      <c r="Q157" s="122"/>
      <c r="R157" s="122"/>
      <c r="S157" s="182"/>
      <c r="T157" s="122"/>
      <c r="U157" s="122"/>
      <c r="V157" s="122"/>
      <c r="W157" s="122"/>
      <c r="X157" s="122"/>
      <c r="Y157" s="182"/>
      <c r="Z157" s="122"/>
      <c r="AA157" s="122"/>
      <c r="AB157" s="182"/>
      <c r="AC157" s="122"/>
      <c r="AD157" s="122"/>
      <c r="AE157" s="197"/>
      <c r="AF157" s="118">
        <f t="shared" si="5"/>
        <v>0</v>
      </c>
      <c r="AG157" s="175"/>
      <c r="AH157" s="39">
        <v>18.010000000000002</v>
      </c>
      <c r="AI157" s="39"/>
      <c r="AJ157" s="124"/>
      <c r="AK157" s="193"/>
      <c r="AL157" s="193"/>
      <c r="AM157" s="24">
        <f t="shared" si="6"/>
        <v>18.010000000000002</v>
      </c>
      <c r="AN157" s="15"/>
    </row>
    <row r="158" spans="1:40" ht="14.25" customHeight="1">
      <c r="A158" s="96" t="s">
        <v>186</v>
      </c>
      <c r="B158" s="95" t="s">
        <v>189</v>
      </c>
      <c r="C158" s="28">
        <v>52.42</v>
      </c>
      <c r="D158" s="160"/>
      <c r="E158" s="132"/>
      <c r="F158" s="122"/>
      <c r="G158" s="122"/>
      <c r="H158" s="122"/>
      <c r="I158" s="182"/>
      <c r="J158" s="122"/>
      <c r="K158" s="122"/>
      <c r="L158" s="122"/>
      <c r="M158" s="122"/>
      <c r="N158" s="122"/>
      <c r="O158" s="122"/>
      <c r="P158" s="122"/>
      <c r="Q158" s="122"/>
      <c r="R158" s="122"/>
      <c r="S158" s="182"/>
      <c r="T158" s="122"/>
      <c r="U158" s="122"/>
      <c r="V158" s="122"/>
      <c r="W158" s="122"/>
      <c r="X158" s="122"/>
      <c r="Y158" s="182"/>
      <c r="Z158" s="122"/>
      <c r="AA158" s="122"/>
      <c r="AB158" s="182"/>
      <c r="AC158" s="122"/>
      <c r="AD158" s="122"/>
      <c r="AE158" s="197"/>
      <c r="AF158" s="118">
        <f t="shared" si="5"/>
        <v>0</v>
      </c>
      <c r="AG158" s="175"/>
      <c r="AH158" s="39">
        <v>52.42</v>
      </c>
      <c r="AI158" s="39"/>
      <c r="AJ158" s="124"/>
      <c r="AK158" s="193"/>
      <c r="AL158" s="193"/>
      <c r="AM158" s="24">
        <f t="shared" si="6"/>
        <v>52.42</v>
      </c>
    </row>
    <row r="159" spans="1:40" ht="14.25" customHeight="1">
      <c r="A159" s="96" t="s">
        <v>190</v>
      </c>
      <c r="B159" s="95" t="s">
        <v>191</v>
      </c>
      <c r="C159" s="28">
        <v>172.27</v>
      </c>
      <c r="D159" s="160"/>
      <c r="E159" s="132"/>
      <c r="F159" s="122"/>
      <c r="G159" s="122"/>
      <c r="H159" s="122"/>
      <c r="I159" s="182"/>
      <c r="J159" s="122"/>
      <c r="K159" s="122"/>
      <c r="L159" s="122">
        <v>172.27</v>
      </c>
      <c r="M159" s="122"/>
      <c r="N159" s="122"/>
      <c r="O159" s="122"/>
      <c r="P159" s="122"/>
      <c r="Q159" s="122"/>
      <c r="R159" s="122"/>
      <c r="S159" s="182"/>
      <c r="T159" s="122"/>
      <c r="U159" s="122"/>
      <c r="V159" s="122"/>
      <c r="W159" s="122"/>
      <c r="X159" s="122"/>
      <c r="Y159" s="182"/>
      <c r="Z159" s="122"/>
      <c r="AA159" s="122"/>
      <c r="AB159" s="182"/>
      <c r="AC159" s="122"/>
      <c r="AD159" s="122"/>
      <c r="AE159" s="197"/>
      <c r="AF159" s="118">
        <f t="shared" si="5"/>
        <v>172.27</v>
      </c>
      <c r="AG159" s="175"/>
      <c r="AH159" s="39"/>
      <c r="AI159" s="39"/>
      <c r="AJ159" s="124"/>
      <c r="AK159" s="193"/>
      <c r="AL159" s="193"/>
      <c r="AM159" s="24">
        <f t="shared" si="6"/>
        <v>0</v>
      </c>
    </row>
    <row r="160" spans="1:40" ht="14.25" customHeight="1">
      <c r="A160" s="96" t="s">
        <v>190</v>
      </c>
      <c r="B160" s="95" t="s">
        <v>163</v>
      </c>
      <c r="C160" s="28">
        <v>18</v>
      </c>
      <c r="D160" s="160"/>
      <c r="E160" s="132"/>
      <c r="F160" s="122"/>
      <c r="G160" s="122"/>
      <c r="H160" s="122"/>
      <c r="I160" s="182"/>
      <c r="J160" s="122"/>
      <c r="K160" s="122"/>
      <c r="L160" s="122"/>
      <c r="M160" s="122">
        <v>18</v>
      </c>
      <c r="N160" s="122"/>
      <c r="O160" s="122"/>
      <c r="P160" s="122"/>
      <c r="Q160" s="122"/>
      <c r="R160" s="122"/>
      <c r="S160" s="182"/>
      <c r="T160" s="122"/>
      <c r="U160" s="122"/>
      <c r="V160" s="122"/>
      <c r="W160" s="122"/>
      <c r="X160" s="122"/>
      <c r="Y160" s="182"/>
      <c r="Z160" s="122"/>
      <c r="AA160" s="122"/>
      <c r="AB160" s="182"/>
      <c r="AC160" s="122"/>
      <c r="AD160" s="122"/>
      <c r="AE160" s="197"/>
      <c r="AF160" s="118">
        <f t="shared" si="5"/>
        <v>18</v>
      </c>
      <c r="AG160" s="175"/>
      <c r="AH160" s="39"/>
      <c r="AI160" s="39"/>
      <c r="AJ160" s="124"/>
      <c r="AK160" s="193"/>
      <c r="AL160" s="193"/>
      <c r="AM160" s="24">
        <f t="shared" si="6"/>
        <v>0</v>
      </c>
    </row>
    <row r="161" spans="1:40" ht="14.25" customHeight="1">
      <c r="A161" s="96" t="s">
        <v>194</v>
      </c>
      <c r="B161" s="95" t="s">
        <v>193</v>
      </c>
      <c r="C161" s="28">
        <v>316.08999999999997</v>
      </c>
      <c r="D161" s="227"/>
      <c r="E161" s="132"/>
      <c r="F161" s="122"/>
      <c r="G161" s="122"/>
      <c r="H161" s="122"/>
      <c r="I161" s="182"/>
      <c r="J161" s="122"/>
      <c r="K161" s="122"/>
      <c r="L161" s="122"/>
      <c r="M161" s="122"/>
      <c r="N161" s="122"/>
      <c r="O161" s="122">
        <v>316.08999999999997</v>
      </c>
      <c r="P161" s="122"/>
      <c r="Q161" s="122"/>
      <c r="R161" s="122"/>
      <c r="S161" s="182"/>
      <c r="T161" s="122"/>
      <c r="U161" s="122"/>
      <c r="V161" s="122"/>
      <c r="W161" s="122"/>
      <c r="X161" s="122"/>
      <c r="Y161" s="182"/>
      <c r="Z161" s="122"/>
      <c r="AA161" s="122"/>
      <c r="AB161" s="182"/>
      <c r="AC161" s="122"/>
      <c r="AD161" s="122"/>
      <c r="AE161" s="197"/>
      <c r="AF161" s="118">
        <f t="shared" si="5"/>
        <v>316.08999999999997</v>
      </c>
      <c r="AG161" s="175"/>
      <c r="AH161" s="39"/>
      <c r="AI161" s="39"/>
      <c r="AJ161" s="124"/>
      <c r="AK161" s="193"/>
      <c r="AL161" s="193"/>
      <c r="AM161" s="24">
        <f t="shared" si="6"/>
        <v>0</v>
      </c>
    </row>
    <row r="162" spans="1:40" ht="14.25" customHeight="1">
      <c r="A162" s="237" t="s">
        <v>195</v>
      </c>
      <c r="B162" s="238" t="s">
        <v>196</v>
      </c>
      <c r="C162" s="239">
        <v>53.61</v>
      </c>
      <c r="D162" s="227"/>
      <c r="E162" s="132"/>
      <c r="F162" s="122"/>
      <c r="G162" s="122"/>
      <c r="H162" s="122"/>
      <c r="I162" s="182"/>
      <c r="J162" s="122"/>
      <c r="K162" s="122"/>
      <c r="L162" s="122"/>
      <c r="M162" s="122"/>
      <c r="N162" s="122"/>
      <c r="O162" s="122"/>
      <c r="P162" s="122"/>
      <c r="Q162" s="122"/>
      <c r="R162" s="122"/>
      <c r="S162" s="182"/>
      <c r="T162" s="122"/>
      <c r="U162" s="122"/>
      <c r="V162" s="122"/>
      <c r="W162" s="122"/>
      <c r="X162" s="122"/>
      <c r="Y162" s="182"/>
      <c r="Z162" s="122"/>
      <c r="AA162" s="122"/>
      <c r="AB162" s="182"/>
      <c r="AC162" s="122"/>
      <c r="AD162" s="122"/>
      <c r="AE162" s="197"/>
      <c r="AF162" s="118">
        <f t="shared" si="5"/>
        <v>0</v>
      </c>
      <c r="AG162" s="175"/>
      <c r="AH162" s="39">
        <f>53.61-30.29</f>
        <v>23.32</v>
      </c>
      <c r="AI162" s="39"/>
      <c r="AJ162" s="124">
        <v>30.29</v>
      </c>
      <c r="AK162" s="193"/>
      <c r="AL162" s="193"/>
      <c r="AM162" s="24">
        <f t="shared" si="6"/>
        <v>53.61</v>
      </c>
    </row>
    <row r="163" spans="1:40" s="64" customFormat="1" ht="14.25" customHeight="1">
      <c r="A163" s="237" t="s">
        <v>195</v>
      </c>
      <c r="B163" s="238" t="s">
        <v>196</v>
      </c>
      <c r="C163" s="239">
        <v>7.97</v>
      </c>
      <c r="D163" s="164"/>
      <c r="E163" s="122"/>
      <c r="F163" s="122"/>
      <c r="G163" s="122"/>
      <c r="H163" s="122"/>
      <c r="I163" s="182"/>
      <c r="J163" s="122"/>
      <c r="K163" s="122"/>
      <c r="L163" s="122"/>
      <c r="M163" s="122"/>
      <c r="N163" s="122"/>
      <c r="O163" s="122"/>
      <c r="P163" s="122"/>
      <c r="Q163" s="122"/>
      <c r="R163" s="122"/>
      <c r="S163" s="182"/>
      <c r="T163" s="122"/>
      <c r="U163" s="122"/>
      <c r="V163" s="122"/>
      <c r="W163" s="122"/>
      <c r="X163" s="122"/>
      <c r="Y163" s="182"/>
      <c r="Z163" s="122"/>
      <c r="AA163" s="122"/>
      <c r="AB163" s="182"/>
      <c r="AC163" s="122"/>
      <c r="AD163" s="122"/>
      <c r="AE163" s="197"/>
      <c r="AF163" s="118">
        <f t="shared" si="5"/>
        <v>0</v>
      </c>
      <c r="AG163" s="175"/>
      <c r="AH163" s="39">
        <v>7.97</v>
      </c>
      <c r="AI163" s="39"/>
      <c r="AJ163" s="124"/>
      <c r="AK163" s="193"/>
      <c r="AL163" s="193"/>
      <c r="AM163" s="24">
        <f t="shared" si="6"/>
        <v>7.97</v>
      </c>
      <c r="AN163" s="15"/>
    </row>
    <row r="164" spans="1:40" s="64" customFormat="1" ht="14.25" customHeight="1">
      <c r="A164" s="96" t="s">
        <v>195</v>
      </c>
      <c r="B164" s="95" t="s">
        <v>196</v>
      </c>
      <c r="C164" s="28">
        <v>698</v>
      </c>
      <c r="D164" s="165"/>
      <c r="E164" s="122"/>
      <c r="F164" s="122"/>
      <c r="G164" s="122"/>
      <c r="H164" s="122"/>
      <c r="I164" s="182"/>
      <c r="J164" s="122"/>
      <c r="K164" s="122"/>
      <c r="L164" s="122"/>
      <c r="M164" s="122"/>
      <c r="N164" s="122"/>
      <c r="O164" s="122"/>
      <c r="P164" s="122"/>
      <c r="Q164" s="122"/>
      <c r="R164" s="122"/>
      <c r="S164" s="182"/>
      <c r="T164" s="122"/>
      <c r="U164" s="122"/>
      <c r="V164" s="122"/>
      <c r="W164" s="122"/>
      <c r="X164" s="122"/>
      <c r="Y164" s="182"/>
      <c r="Z164" s="122"/>
      <c r="AA164" s="122"/>
      <c r="AB164" s="182"/>
      <c r="AC164" s="122"/>
      <c r="AD164" s="122"/>
      <c r="AE164" s="197"/>
      <c r="AF164" s="118">
        <f t="shared" si="5"/>
        <v>0</v>
      </c>
      <c r="AG164" s="175"/>
      <c r="AH164" s="39">
        <v>698</v>
      </c>
      <c r="AI164" s="39"/>
      <c r="AJ164" s="124"/>
      <c r="AK164" s="193"/>
      <c r="AL164" s="193"/>
      <c r="AM164" s="24">
        <f t="shared" si="6"/>
        <v>698</v>
      </c>
      <c r="AN164" s="15"/>
    </row>
    <row r="165" spans="1:40" s="64" customFormat="1" ht="14.25" customHeight="1">
      <c r="A165" s="96" t="s">
        <v>195</v>
      </c>
      <c r="B165" s="95" t="s">
        <v>196</v>
      </c>
      <c r="C165" s="28">
        <v>512.83000000000004</v>
      </c>
      <c r="D165" s="165"/>
      <c r="E165" s="122"/>
      <c r="F165" s="122"/>
      <c r="G165" s="122"/>
      <c r="H165" s="122"/>
      <c r="I165" s="182"/>
      <c r="J165" s="122"/>
      <c r="K165" s="122"/>
      <c r="L165" s="122"/>
      <c r="M165" s="122"/>
      <c r="N165" s="122"/>
      <c r="O165" s="122"/>
      <c r="P165" s="122"/>
      <c r="Q165" s="122"/>
      <c r="R165" s="122"/>
      <c r="S165" s="182"/>
      <c r="T165" s="122"/>
      <c r="U165" s="122"/>
      <c r="V165" s="122"/>
      <c r="W165" s="122"/>
      <c r="X165" s="122"/>
      <c r="Y165" s="182"/>
      <c r="Z165" s="122"/>
      <c r="AA165" s="122"/>
      <c r="AB165" s="182"/>
      <c r="AC165" s="122"/>
      <c r="AD165" s="122"/>
      <c r="AE165" s="197"/>
      <c r="AF165" s="118">
        <f t="shared" si="5"/>
        <v>0</v>
      </c>
      <c r="AG165" s="175"/>
      <c r="AH165" s="39">
        <v>512.83000000000004</v>
      </c>
      <c r="AI165" s="39"/>
      <c r="AJ165" s="124"/>
      <c r="AK165" s="193"/>
      <c r="AL165" s="193"/>
      <c r="AM165" s="24">
        <f t="shared" si="6"/>
        <v>512.83000000000004</v>
      </c>
      <c r="AN165" s="15"/>
    </row>
    <row r="166" spans="1:40" s="64" customFormat="1" ht="14.25" customHeight="1">
      <c r="A166" s="96" t="s">
        <v>203</v>
      </c>
      <c r="B166" s="95" t="s">
        <v>204</v>
      </c>
      <c r="C166" s="28">
        <v>65.040000000000006</v>
      </c>
      <c r="D166" s="165"/>
      <c r="E166" s="122"/>
      <c r="F166" s="122"/>
      <c r="G166" s="122"/>
      <c r="H166" s="122"/>
      <c r="I166" s="182"/>
      <c r="J166" s="122"/>
      <c r="K166" s="122"/>
      <c r="L166" s="122"/>
      <c r="M166" s="122"/>
      <c r="N166" s="122"/>
      <c r="O166" s="122"/>
      <c r="P166" s="122"/>
      <c r="Q166" s="122"/>
      <c r="R166" s="122"/>
      <c r="S166" s="182"/>
      <c r="T166" s="122"/>
      <c r="U166" s="122"/>
      <c r="V166" s="122"/>
      <c r="W166" s="122"/>
      <c r="X166" s="122"/>
      <c r="Y166" s="182"/>
      <c r="Z166" s="122">
        <v>65.040000000000006</v>
      </c>
      <c r="AA166" s="122"/>
      <c r="AB166" s="182"/>
      <c r="AC166" s="122"/>
      <c r="AD166" s="122"/>
      <c r="AE166" s="197"/>
      <c r="AF166" s="118">
        <f t="shared" si="5"/>
        <v>65.040000000000006</v>
      </c>
      <c r="AG166" s="175"/>
      <c r="AH166" s="39"/>
      <c r="AI166" s="39"/>
      <c r="AJ166" s="124"/>
      <c r="AK166" s="193"/>
      <c r="AL166" s="193"/>
      <c r="AM166" s="24">
        <f t="shared" si="6"/>
        <v>0</v>
      </c>
      <c r="AN166" s="15"/>
    </row>
    <row r="167" spans="1:40" s="64" customFormat="1" ht="14.25" customHeight="1">
      <c r="A167" s="96" t="s">
        <v>203</v>
      </c>
      <c r="B167" s="95" t="s">
        <v>205</v>
      </c>
      <c r="C167" s="28">
        <v>58.83</v>
      </c>
      <c r="D167" s="165"/>
      <c r="E167" s="122"/>
      <c r="F167" s="122"/>
      <c r="G167" s="122"/>
      <c r="H167" s="122"/>
      <c r="I167" s="182"/>
      <c r="J167" s="122"/>
      <c r="K167" s="122"/>
      <c r="L167" s="122"/>
      <c r="M167" s="122"/>
      <c r="N167" s="122"/>
      <c r="O167" s="122"/>
      <c r="P167" s="122"/>
      <c r="Q167" s="122"/>
      <c r="R167" s="122"/>
      <c r="S167" s="182"/>
      <c r="T167" s="122"/>
      <c r="U167" s="122"/>
      <c r="V167" s="122"/>
      <c r="W167" s="122"/>
      <c r="X167" s="122"/>
      <c r="Y167" s="182"/>
      <c r="Z167" s="122">
        <v>58.83</v>
      </c>
      <c r="AA167" s="122"/>
      <c r="AB167" s="182"/>
      <c r="AC167" s="122"/>
      <c r="AD167" s="122"/>
      <c r="AE167" s="197"/>
      <c r="AF167" s="118">
        <f t="shared" si="5"/>
        <v>58.83</v>
      </c>
      <c r="AG167" s="175"/>
      <c r="AH167" s="39"/>
      <c r="AI167" s="39"/>
      <c r="AJ167" s="124"/>
      <c r="AK167" s="193"/>
      <c r="AL167" s="193"/>
      <c r="AM167" s="24">
        <f t="shared" si="6"/>
        <v>0</v>
      </c>
      <c r="AN167" s="15"/>
    </row>
    <row r="168" spans="1:40" s="64" customFormat="1" ht="14.25" customHeight="1">
      <c r="A168" s="96" t="s">
        <v>203</v>
      </c>
      <c r="B168" s="95" t="s">
        <v>206</v>
      </c>
      <c r="C168" s="28">
        <v>4.03</v>
      </c>
      <c r="D168" s="165"/>
      <c r="E168" s="122"/>
      <c r="F168" s="122"/>
      <c r="G168" s="122"/>
      <c r="H168" s="122"/>
      <c r="I168" s="182"/>
      <c r="J168" s="122"/>
      <c r="K168" s="122"/>
      <c r="L168" s="122">
        <v>4.03</v>
      </c>
      <c r="M168" s="122"/>
      <c r="N168" s="122"/>
      <c r="O168" s="122"/>
      <c r="P168" s="122"/>
      <c r="Q168" s="122"/>
      <c r="R168" s="122"/>
      <c r="S168" s="182"/>
      <c r="T168" s="122"/>
      <c r="U168" s="122"/>
      <c r="V168" s="122"/>
      <c r="W168" s="122"/>
      <c r="X168" s="122"/>
      <c r="Y168" s="182"/>
      <c r="Z168" s="122"/>
      <c r="AA168" s="122"/>
      <c r="AB168" s="182"/>
      <c r="AC168" s="122"/>
      <c r="AD168" s="122"/>
      <c r="AE168" s="197"/>
      <c r="AF168" s="118">
        <f t="shared" si="5"/>
        <v>4.03</v>
      </c>
      <c r="AG168" s="175"/>
      <c r="AH168" s="39"/>
      <c r="AI168" s="39"/>
      <c r="AJ168" s="124"/>
      <c r="AK168" s="193"/>
      <c r="AL168" s="193"/>
      <c r="AM168" s="24">
        <f t="shared" si="6"/>
        <v>0</v>
      </c>
      <c r="AN168" s="15"/>
    </row>
    <row r="169" spans="1:40" s="64" customFormat="1" ht="14.25" customHeight="1">
      <c r="A169" s="96" t="s">
        <v>203</v>
      </c>
      <c r="B169" s="95" t="s">
        <v>198</v>
      </c>
      <c r="C169" s="28">
        <v>360</v>
      </c>
      <c r="D169" s="165"/>
      <c r="E169" s="122"/>
      <c r="F169" s="122"/>
      <c r="G169" s="122"/>
      <c r="H169" s="122"/>
      <c r="I169" s="182"/>
      <c r="J169" s="122"/>
      <c r="K169" s="122"/>
      <c r="L169" s="122"/>
      <c r="M169" s="122"/>
      <c r="N169" s="122"/>
      <c r="O169" s="122"/>
      <c r="P169" s="122"/>
      <c r="Q169" s="122"/>
      <c r="R169" s="122">
        <v>360</v>
      </c>
      <c r="S169" s="182"/>
      <c r="T169" s="122"/>
      <c r="U169" s="122"/>
      <c r="V169" s="122"/>
      <c r="W169" s="122"/>
      <c r="X169" s="122"/>
      <c r="Y169" s="182"/>
      <c r="Z169" s="122"/>
      <c r="AA169" s="122"/>
      <c r="AB169" s="182"/>
      <c r="AC169" s="122"/>
      <c r="AD169" s="122"/>
      <c r="AE169" s="197"/>
      <c r="AF169" s="118">
        <f t="shared" si="5"/>
        <v>360</v>
      </c>
      <c r="AG169" s="175"/>
      <c r="AH169" s="39"/>
      <c r="AI169" s="39"/>
      <c r="AJ169" s="124"/>
      <c r="AK169" s="193"/>
      <c r="AL169" s="193"/>
      <c r="AM169" s="24">
        <f t="shared" si="6"/>
        <v>0</v>
      </c>
      <c r="AN169" s="15"/>
    </row>
    <row r="170" spans="1:40" s="64" customFormat="1" ht="14.25" customHeight="1">
      <c r="A170" s="96" t="s">
        <v>203</v>
      </c>
      <c r="B170" s="95" t="s">
        <v>134</v>
      </c>
      <c r="C170" s="28">
        <v>122.07</v>
      </c>
      <c r="D170" s="165"/>
      <c r="E170" s="122">
        <v>122.07</v>
      </c>
      <c r="F170" s="122"/>
      <c r="G170" s="122"/>
      <c r="H170" s="122"/>
      <c r="I170" s="182"/>
      <c r="J170" s="122"/>
      <c r="K170" s="122"/>
      <c r="L170" s="122"/>
      <c r="M170" s="122"/>
      <c r="N170" s="122"/>
      <c r="O170" s="122"/>
      <c r="P170" s="122"/>
      <c r="Q170" s="122"/>
      <c r="R170" s="122"/>
      <c r="S170" s="182"/>
      <c r="T170" s="122"/>
      <c r="U170" s="122"/>
      <c r="V170" s="122"/>
      <c r="W170" s="122"/>
      <c r="X170" s="122"/>
      <c r="Y170" s="182"/>
      <c r="Z170" s="122"/>
      <c r="AA170" s="122"/>
      <c r="AB170" s="182"/>
      <c r="AC170" s="122"/>
      <c r="AD170" s="122"/>
      <c r="AE170" s="197"/>
      <c r="AF170" s="118">
        <f t="shared" si="5"/>
        <v>122.07</v>
      </c>
      <c r="AG170" s="175"/>
      <c r="AH170" s="39"/>
      <c r="AI170" s="39"/>
      <c r="AJ170" s="124"/>
      <c r="AK170" s="193"/>
      <c r="AL170" s="193"/>
      <c r="AM170" s="24">
        <f t="shared" si="6"/>
        <v>0</v>
      </c>
      <c r="AN170" s="15"/>
    </row>
    <row r="171" spans="1:40" s="64" customFormat="1" ht="14.25" customHeight="1">
      <c r="A171" s="96" t="s">
        <v>203</v>
      </c>
      <c r="B171" s="95" t="s">
        <v>199</v>
      </c>
      <c r="C171" s="28">
        <v>463.67</v>
      </c>
      <c r="D171" s="165"/>
      <c r="E171" s="122">
        <v>463.37</v>
      </c>
      <c r="F171" s="122"/>
      <c r="G171" s="122"/>
      <c r="H171" s="122"/>
      <c r="I171" s="182"/>
      <c r="J171" s="122"/>
      <c r="K171" s="122"/>
      <c r="L171" s="122"/>
      <c r="M171" s="122"/>
      <c r="N171" s="122"/>
      <c r="O171" s="122"/>
      <c r="P171" s="122"/>
      <c r="Q171" s="122"/>
      <c r="R171" s="122"/>
      <c r="S171" s="182"/>
      <c r="T171" s="122"/>
      <c r="U171" s="122"/>
      <c r="V171" s="122"/>
      <c r="W171" s="122"/>
      <c r="X171" s="122"/>
      <c r="Y171" s="182"/>
      <c r="Z171" s="122"/>
      <c r="AA171" s="122"/>
      <c r="AB171" s="182"/>
      <c r="AC171" s="122"/>
      <c r="AD171" s="122"/>
      <c r="AE171" s="197"/>
      <c r="AF171" s="118">
        <f t="shared" si="5"/>
        <v>463.37</v>
      </c>
      <c r="AG171" s="175"/>
      <c r="AH171" s="39"/>
      <c r="AI171" s="39"/>
      <c r="AJ171" s="124"/>
      <c r="AK171" s="193"/>
      <c r="AL171" s="193"/>
      <c r="AM171" s="24">
        <f t="shared" si="6"/>
        <v>0</v>
      </c>
      <c r="AN171" s="15"/>
    </row>
    <row r="172" spans="1:40" s="64" customFormat="1" ht="14.25" customHeight="1">
      <c r="A172" s="96" t="s">
        <v>203</v>
      </c>
      <c r="B172" s="95" t="s">
        <v>181</v>
      </c>
      <c r="C172" s="28">
        <v>601.15</v>
      </c>
      <c r="D172" s="165"/>
      <c r="E172" s="122">
        <v>601.15</v>
      </c>
      <c r="F172" s="122"/>
      <c r="G172" s="122"/>
      <c r="H172" s="122"/>
      <c r="I172" s="182"/>
      <c r="J172" s="122"/>
      <c r="K172" s="122"/>
      <c r="L172" s="122"/>
      <c r="M172" s="122"/>
      <c r="N172" s="122"/>
      <c r="O172" s="122"/>
      <c r="P172" s="122"/>
      <c r="Q172" s="122"/>
      <c r="R172" s="122"/>
      <c r="S172" s="182"/>
      <c r="T172" s="122"/>
      <c r="U172" s="122"/>
      <c r="V172" s="122"/>
      <c r="W172" s="122"/>
      <c r="X172" s="122"/>
      <c r="Y172" s="182"/>
      <c r="Z172" s="122"/>
      <c r="AA172" s="122"/>
      <c r="AB172" s="182"/>
      <c r="AC172" s="122"/>
      <c r="AD172" s="122"/>
      <c r="AE172" s="197"/>
      <c r="AF172" s="118">
        <f t="shared" si="5"/>
        <v>601.15</v>
      </c>
      <c r="AG172" s="175"/>
      <c r="AH172" s="39"/>
      <c r="AI172" s="39"/>
      <c r="AJ172" s="124"/>
      <c r="AK172" s="193"/>
      <c r="AL172" s="193"/>
      <c r="AM172" s="24">
        <f t="shared" si="6"/>
        <v>0</v>
      </c>
      <c r="AN172" s="15"/>
    </row>
    <row r="173" spans="1:40" s="64" customFormat="1" ht="14.25" customHeight="1">
      <c r="A173" s="96" t="s">
        <v>203</v>
      </c>
      <c r="B173" s="95" t="s">
        <v>131</v>
      </c>
      <c r="C173" s="28">
        <v>539.11</v>
      </c>
      <c r="D173" s="165"/>
      <c r="E173" s="122"/>
      <c r="F173" s="122"/>
      <c r="G173" s="122">
        <v>539.11</v>
      </c>
      <c r="H173" s="122"/>
      <c r="I173" s="182"/>
      <c r="J173" s="122"/>
      <c r="K173" s="122"/>
      <c r="L173" s="122"/>
      <c r="M173" s="122"/>
      <c r="N173" s="122"/>
      <c r="O173" s="122"/>
      <c r="P173" s="122"/>
      <c r="Q173" s="122"/>
      <c r="R173" s="122"/>
      <c r="S173" s="182"/>
      <c r="T173" s="122"/>
      <c r="U173" s="122"/>
      <c r="V173" s="122"/>
      <c r="W173" s="122"/>
      <c r="X173" s="122"/>
      <c r="Y173" s="182"/>
      <c r="Z173" s="122"/>
      <c r="AA173" s="122"/>
      <c r="AB173" s="182"/>
      <c r="AC173" s="122"/>
      <c r="AD173" s="122"/>
      <c r="AE173" s="197"/>
      <c r="AF173" s="118">
        <f t="shared" si="5"/>
        <v>539.11</v>
      </c>
      <c r="AG173" s="175"/>
      <c r="AH173" s="39"/>
      <c r="AI173" s="39"/>
      <c r="AJ173" s="124"/>
      <c r="AK173" s="193"/>
      <c r="AL173" s="193"/>
      <c r="AM173" s="24">
        <f t="shared" si="6"/>
        <v>0</v>
      </c>
      <c r="AN173" s="15"/>
    </row>
    <row r="174" spans="1:40" s="64" customFormat="1" ht="14.25" customHeight="1">
      <c r="A174" s="96" t="s">
        <v>203</v>
      </c>
      <c r="B174" s="95" t="s">
        <v>154</v>
      </c>
      <c r="C174" s="28">
        <v>383.23</v>
      </c>
      <c r="D174" s="165"/>
      <c r="E174" s="122"/>
      <c r="F174" s="122">
        <v>383.23</v>
      </c>
      <c r="G174" s="122"/>
      <c r="H174" s="122"/>
      <c r="I174" s="182"/>
      <c r="J174" s="122"/>
      <c r="K174" s="122"/>
      <c r="L174" s="122"/>
      <c r="M174" s="122"/>
      <c r="N174" s="122"/>
      <c r="O174" s="122"/>
      <c r="P174" s="122"/>
      <c r="Q174" s="122"/>
      <c r="R174" s="122"/>
      <c r="S174" s="182"/>
      <c r="T174" s="122"/>
      <c r="U174" s="122"/>
      <c r="V174" s="122"/>
      <c r="W174" s="122"/>
      <c r="X174" s="122"/>
      <c r="Y174" s="182"/>
      <c r="Z174" s="122"/>
      <c r="AA174" s="122"/>
      <c r="AB174" s="182"/>
      <c r="AC174" s="122"/>
      <c r="AD174" s="122"/>
      <c r="AE174" s="197"/>
      <c r="AF174" s="118">
        <f t="shared" si="5"/>
        <v>383.23</v>
      </c>
      <c r="AG174" s="175"/>
      <c r="AH174" s="39"/>
      <c r="AI174" s="39"/>
      <c r="AJ174" s="124"/>
      <c r="AK174" s="193"/>
      <c r="AL174" s="193"/>
      <c r="AM174" s="24">
        <f t="shared" si="6"/>
        <v>0</v>
      </c>
      <c r="AN174" s="15"/>
    </row>
    <row r="175" spans="1:40" s="64" customFormat="1" ht="14.25" customHeight="1">
      <c r="A175" s="96" t="s">
        <v>203</v>
      </c>
      <c r="B175" s="95" t="s">
        <v>200</v>
      </c>
      <c r="C175" s="28">
        <v>24</v>
      </c>
      <c r="D175" s="165"/>
      <c r="E175" s="122"/>
      <c r="F175" s="122"/>
      <c r="G175" s="122"/>
      <c r="H175" s="122">
        <v>24</v>
      </c>
      <c r="I175" s="182"/>
      <c r="J175" s="122"/>
      <c r="K175" s="122"/>
      <c r="L175" s="122"/>
      <c r="M175" s="122"/>
      <c r="N175" s="122"/>
      <c r="O175" s="122"/>
      <c r="P175" s="122"/>
      <c r="Q175" s="122"/>
      <c r="R175" s="122"/>
      <c r="S175" s="182"/>
      <c r="T175" s="122"/>
      <c r="U175" s="122"/>
      <c r="V175" s="122"/>
      <c r="W175" s="122"/>
      <c r="X175" s="122"/>
      <c r="Y175" s="182"/>
      <c r="Z175" s="122"/>
      <c r="AA175" s="122"/>
      <c r="AB175" s="182"/>
      <c r="AC175" s="122"/>
      <c r="AD175" s="122"/>
      <c r="AE175" s="197"/>
      <c r="AF175" s="118">
        <f t="shared" si="5"/>
        <v>24</v>
      </c>
      <c r="AG175" s="175"/>
      <c r="AH175" s="39"/>
      <c r="AI175" s="39"/>
      <c r="AJ175" s="124"/>
      <c r="AK175" s="193"/>
      <c r="AL175" s="193"/>
      <c r="AM175" s="24">
        <f t="shared" si="6"/>
        <v>0</v>
      </c>
      <c r="AN175" s="15"/>
    </row>
    <row r="176" spans="1:40" s="64" customFormat="1" ht="14.25" customHeight="1">
      <c r="A176" s="96" t="s">
        <v>203</v>
      </c>
      <c r="B176" s="95" t="s">
        <v>201</v>
      </c>
      <c r="C176" s="28">
        <v>24</v>
      </c>
      <c r="D176" s="165"/>
      <c r="E176" s="122"/>
      <c r="F176" s="122"/>
      <c r="G176" s="122"/>
      <c r="H176" s="122">
        <v>24</v>
      </c>
      <c r="I176" s="182"/>
      <c r="J176" s="122"/>
      <c r="K176" s="122"/>
      <c r="L176" s="122"/>
      <c r="M176" s="122"/>
      <c r="N176" s="122"/>
      <c r="O176" s="122"/>
      <c r="P176" s="122"/>
      <c r="Q176" s="122"/>
      <c r="R176" s="122"/>
      <c r="S176" s="182"/>
      <c r="T176" s="122"/>
      <c r="U176" s="122"/>
      <c r="V176" s="122"/>
      <c r="W176" s="122"/>
      <c r="X176" s="122"/>
      <c r="Y176" s="182"/>
      <c r="Z176" s="122"/>
      <c r="AA176" s="122"/>
      <c r="AB176" s="182"/>
      <c r="AC176" s="122"/>
      <c r="AD176" s="122"/>
      <c r="AE176" s="197"/>
      <c r="AF176" s="118">
        <f t="shared" si="5"/>
        <v>24</v>
      </c>
      <c r="AG176" s="175"/>
      <c r="AH176" s="39"/>
      <c r="AI176" s="39"/>
      <c r="AJ176" s="124"/>
      <c r="AK176" s="193"/>
      <c r="AL176" s="193"/>
      <c r="AM176" s="24">
        <f t="shared" si="6"/>
        <v>0</v>
      </c>
      <c r="AN176" s="15"/>
    </row>
    <row r="177" spans="1:40" s="64" customFormat="1" ht="14.25" customHeight="1">
      <c r="A177" s="96" t="s">
        <v>203</v>
      </c>
      <c r="B177" s="95" t="s">
        <v>202</v>
      </c>
      <c r="C177" s="28">
        <v>8.99</v>
      </c>
      <c r="D177" s="166"/>
      <c r="E177" s="122"/>
      <c r="F177" s="122"/>
      <c r="G177" s="122"/>
      <c r="H177" s="122"/>
      <c r="I177" s="182"/>
      <c r="J177" s="122"/>
      <c r="K177" s="122"/>
      <c r="L177" s="122"/>
      <c r="M177" s="122"/>
      <c r="N177" s="122"/>
      <c r="O177" s="122"/>
      <c r="P177" s="122"/>
      <c r="Q177" s="122"/>
      <c r="R177" s="122"/>
      <c r="S177" s="182"/>
      <c r="T177" s="122"/>
      <c r="U177" s="122"/>
      <c r="V177" s="122"/>
      <c r="W177" s="122"/>
      <c r="X177" s="122"/>
      <c r="Y177" s="182"/>
      <c r="Z177" s="122"/>
      <c r="AA177" s="122"/>
      <c r="AB177" s="182"/>
      <c r="AC177" s="122"/>
      <c r="AD177" s="122"/>
      <c r="AE177" s="197"/>
      <c r="AF177" s="118">
        <f t="shared" si="5"/>
        <v>0</v>
      </c>
      <c r="AG177" s="175"/>
      <c r="AH177" s="39">
        <v>8.99</v>
      </c>
      <c r="AI177" s="39"/>
      <c r="AJ177" s="124"/>
      <c r="AK177" s="193"/>
      <c r="AL177" s="193"/>
      <c r="AM177" s="24">
        <f t="shared" si="6"/>
        <v>8.99</v>
      </c>
      <c r="AN177" s="15"/>
    </row>
    <row r="178" spans="1:40" s="64" customFormat="1" ht="14.25" customHeight="1">
      <c r="A178" s="96" t="s">
        <v>203</v>
      </c>
      <c r="B178" s="95" t="s">
        <v>207</v>
      </c>
      <c r="C178" s="28">
        <v>44.55</v>
      </c>
      <c r="D178" s="167"/>
      <c r="E178" s="132">
        <v>44.55</v>
      </c>
      <c r="F178" s="122"/>
      <c r="G178" s="122"/>
      <c r="H178" s="122"/>
      <c r="I178" s="182"/>
      <c r="J178" s="122"/>
      <c r="K178" s="122"/>
      <c r="L178" s="122"/>
      <c r="M178" s="122"/>
      <c r="N178" s="122"/>
      <c r="O178" s="122"/>
      <c r="P178" s="122"/>
      <c r="Q178" s="122"/>
      <c r="R178" s="122"/>
      <c r="S178" s="182"/>
      <c r="T178" s="122"/>
      <c r="U178" s="122"/>
      <c r="V178" s="122"/>
      <c r="W178" s="122"/>
      <c r="X178" s="122"/>
      <c r="Y178" s="182"/>
      <c r="Z178" s="122"/>
      <c r="AA178" s="122"/>
      <c r="AB178" s="182"/>
      <c r="AC178" s="122"/>
      <c r="AD178" s="122"/>
      <c r="AE178" s="197"/>
      <c r="AF178" s="118">
        <f t="shared" si="5"/>
        <v>44.55</v>
      </c>
      <c r="AG178" s="175"/>
      <c r="AH178" s="39"/>
      <c r="AI178" s="39"/>
      <c r="AJ178" s="124"/>
      <c r="AK178" s="193"/>
      <c r="AL178" s="193"/>
      <c r="AM178" s="24">
        <f t="shared" si="6"/>
        <v>0</v>
      </c>
      <c r="AN178" s="15"/>
    </row>
    <row r="179" spans="1:40" s="64" customFormat="1" ht="14.25" hidden="1" customHeight="1">
      <c r="A179" s="37"/>
      <c r="B179" s="37"/>
      <c r="C179" s="124"/>
      <c r="D179" s="160"/>
      <c r="E179" s="132"/>
      <c r="F179" s="122"/>
      <c r="G179" s="122"/>
      <c r="H179" s="122"/>
      <c r="I179" s="182"/>
      <c r="J179" s="122"/>
      <c r="K179" s="122"/>
      <c r="L179" s="122"/>
      <c r="M179" s="122"/>
      <c r="N179" s="122"/>
      <c r="O179" s="122"/>
      <c r="P179" s="122"/>
      <c r="Q179" s="122"/>
      <c r="R179" s="122"/>
      <c r="S179" s="182"/>
      <c r="T179" s="122"/>
      <c r="U179" s="122"/>
      <c r="V179" s="122"/>
      <c r="W179" s="122"/>
      <c r="X179" s="122"/>
      <c r="Y179" s="182"/>
      <c r="Z179" s="122"/>
      <c r="AA179" s="122"/>
      <c r="AB179" s="182"/>
      <c r="AC179" s="122"/>
      <c r="AD179" s="122"/>
      <c r="AE179" s="197"/>
      <c r="AF179" s="118">
        <f t="shared" si="5"/>
        <v>0</v>
      </c>
      <c r="AG179" s="175"/>
      <c r="AH179" s="39"/>
      <c r="AI179" s="39"/>
      <c r="AJ179" s="124"/>
      <c r="AK179" s="193"/>
      <c r="AL179" s="193"/>
      <c r="AM179" s="24">
        <f t="shared" si="6"/>
        <v>0</v>
      </c>
      <c r="AN179" s="15"/>
    </row>
    <row r="180" spans="1:40" s="64" customFormat="1" ht="14.25" hidden="1" customHeight="1">
      <c r="A180" s="37"/>
      <c r="B180" s="37"/>
      <c r="C180" s="124"/>
      <c r="D180" s="160"/>
      <c r="E180" s="132"/>
      <c r="F180" s="122"/>
      <c r="G180" s="122"/>
      <c r="H180" s="122"/>
      <c r="I180" s="182"/>
      <c r="J180" s="122"/>
      <c r="K180" s="122"/>
      <c r="L180" s="122"/>
      <c r="M180" s="122"/>
      <c r="N180" s="122"/>
      <c r="O180" s="122"/>
      <c r="P180" s="122"/>
      <c r="Q180" s="122"/>
      <c r="R180" s="122"/>
      <c r="S180" s="182"/>
      <c r="T180" s="122"/>
      <c r="U180" s="122"/>
      <c r="V180" s="122"/>
      <c r="W180" s="122"/>
      <c r="X180" s="122"/>
      <c r="Y180" s="182"/>
      <c r="Z180" s="122"/>
      <c r="AA180" s="122"/>
      <c r="AB180" s="182"/>
      <c r="AC180" s="122"/>
      <c r="AD180" s="122"/>
      <c r="AE180" s="197"/>
      <c r="AF180" s="118">
        <f t="shared" si="5"/>
        <v>0</v>
      </c>
      <c r="AG180" s="175"/>
      <c r="AH180" s="39"/>
      <c r="AI180" s="39"/>
      <c r="AJ180" s="124"/>
      <c r="AK180" s="193"/>
      <c r="AL180" s="193"/>
      <c r="AM180" s="24">
        <f t="shared" si="6"/>
        <v>0</v>
      </c>
      <c r="AN180" s="15"/>
    </row>
    <row r="181" spans="1:40" s="64" customFormat="1" ht="14.25" hidden="1" customHeight="1">
      <c r="A181" s="37"/>
      <c r="B181" s="37"/>
      <c r="C181" s="124"/>
      <c r="D181" s="160"/>
      <c r="E181" s="132"/>
      <c r="F181" s="122"/>
      <c r="G181" s="122"/>
      <c r="H181" s="122"/>
      <c r="I181" s="182"/>
      <c r="J181" s="122"/>
      <c r="K181" s="122"/>
      <c r="L181" s="122"/>
      <c r="M181" s="122"/>
      <c r="N181" s="122"/>
      <c r="O181" s="122"/>
      <c r="P181" s="122"/>
      <c r="Q181" s="122"/>
      <c r="R181" s="122"/>
      <c r="S181" s="182"/>
      <c r="T181" s="122"/>
      <c r="U181" s="122"/>
      <c r="V181" s="122"/>
      <c r="W181" s="122"/>
      <c r="X181" s="122"/>
      <c r="Y181" s="182"/>
      <c r="Z181" s="122"/>
      <c r="AA181" s="122"/>
      <c r="AB181" s="182"/>
      <c r="AC181" s="122"/>
      <c r="AD181" s="122"/>
      <c r="AE181" s="197"/>
      <c r="AF181" s="118">
        <f t="shared" si="5"/>
        <v>0</v>
      </c>
      <c r="AG181" s="175"/>
      <c r="AH181" s="39"/>
      <c r="AI181" s="39"/>
      <c r="AJ181" s="124"/>
      <c r="AK181" s="193"/>
      <c r="AL181" s="193"/>
      <c r="AM181" s="24">
        <f t="shared" si="6"/>
        <v>0</v>
      </c>
      <c r="AN181" s="15"/>
    </row>
    <row r="182" spans="1:40" s="64" customFormat="1" ht="14.25" hidden="1" customHeight="1">
      <c r="A182" s="37"/>
      <c r="B182" s="37"/>
      <c r="C182" s="124"/>
      <c r="D182" s="160"/>
      <c r="E182" s="132"/>
      <c r="F182" s="122"/>
      <c r="G182" s="122"/>
      <c r="H182" s="122"/>
      <c r="I182" s="182"/>
      <c r="J182" s="122"/>
      <c r="K182" s="122"/>
      <c r="L182" s="122"/>
      <c r="M182" s="122"/>
      <c r="N182" s="122"/>
      <c r="O182" s="122"/>
      <c r="P182" s="122"/>
      <c r="Q182" s="122"/>
      <c r="R182" s="122"/>
      <c r="S182" s="182"/>
      <c r="T182" s="122"/>
      <c r="U182" s="122"/>
      <c r="V182" s="122"/>
      <c r="W182" s="122"/>
      <c r="X182" s="122"/>
      <c r="Y182" s="182"/>
      <c r="Z182" s="122"/>
      <c r="AA182" s="122"/>
      <c r="AB182" s="182"/>
      <c r="AC182" s="122"/>
      <c r="AD182" s="122"/>
      <c r="AE182" s="197"/>
      <c r="AF182" s="118">
        <f t="shared" si="5"/>
        <v>0</v>
      </c>
      <c r="AG182" s="175"/>
      <c r="AH182" s="39"/>
      <c r="AI182" s="39"/>
      <c r="AJ182" s="124"/>
      <c r="AK182" s="193"/>
      <c r="AL182" s="193"/>
      <c r="AM182" s="24">
        <f t="shared" si="6"/>
        <v>0</v>
      </c>
      <c r="AN182" s="15"/>
    </row>
    <row r="183" spans="1:40" s="64" customFormat="1" ht="14.25" hidden="1" customHeight="1">
      <c r="A183" s="37"/>
      <c r="B183" s="37"/>
      <c r="C183" s="124"/>
      <c r="D183" s="160"/>
      <c r="E183" s="132"/>
      <c r="F183" s="122"/>
      <c r="G183" s="122"/>
      <c r="H183" s="122"/>
      <c r="I183" s="182"/>
      <c r="J183" s="122"/>
      <c r="K183" s="122"/>
      <c r="L183" s="122"/>
      <c r="M183" s="122"/>
      <c r="N183" s="122"/>
      <c r="O183" s="122"/>
      <c r="P183" s="122"/>
      <c r="Q183" s="122"/>
      <c r="R183" s="122"/>
      <c r="S183" s="182"/>
      <c r="T183" s="122"/>
      <c r="U183" s="122"/>
      <c r="V183" s="122"/>
      <c r="W183" s="122"/>
      <c r="X183" s="122"/>
      <c r="Y183" s="182"/>
      <c r="Z183" s="122"/>
      <c r="AA183" s="122"/>
      <c r="AB183" s="182"/>
      <c r="AC183" s="122"/>
      <c r="AD183" s="122"/>
      <c r="AE183" s="197"/>
      <c r="AF183" s="118">
        <f t="shared" si="5"/>
        <v>0</v>
      </c>
      <c r="AG183" s="175"/>
      <c r="AH183" s="39"/>
      <c r="AI183" s="39"/>
      <c r="AJ183" s="124"/>
      <c r="AK183" s="193"/>
      <c r="AL183" s="193"/>
      <c r="AM183" s="24">
        <f t="shared" si="6"/>
        <v>0</v>
      </c>
      <c r="AN183" s="15"/>
    </row>
    <row r="184" spans="1:40" s="64" customFormat="1" ht="14.25" hidden="1" customHeight="1">
      <c r="A184" s="37"/>
      <c r="B184" s="37"/>
      <c r="C184" s="124"/>
      <c r="D184" s="160"/>
      <c r="E184" s="132"/>
      <c r="F184" s="122"/>
      <c r="G184" s="122"/>
      <c r="H184" s="122"/>
      <c r="I184" s="182"/>
      <c r="J184" s="122"/>
      <c r="K184" s="122"/>
      <c r="L184" s="122"/>
      <c r="M184" s="122"/>
      <c r="N184" s="122"/>
      <c r="O184" s="122"/>
      <c r="P184" s="122"/>
      <c r="Q184" s="122"/>
      <c r="R184" s="122"/>
      <c r="S184" s="182"/>
      <c r="T184" s="122"/>
      <c r="U184" s="122"/>
      <c r="V184" s="122"/>
      <c r="W184" s="122"/>
      <c r="X184" s="122"/>
      <c r="Y184" s="182"/>
      <c r="Z184" s="122"/>
      <c r="AA184" s="122"/>
      <c r="AB184" s="182"/>
      <c r="AC184" s="122"/>
      <c r="AD184" s="122"/>
      <c r="AE184" s="197"/>
      <c r="AF184" s="118">
        <f t="shared" si="5"/>
        <v>0</v>
      </c>
      <c r="AG184" s="175"/>
      <c r="AH184" s="39"/>
      <c r="AI184" s="39"/>
      <c r="AJ184" s="124"/>
      <c r="AK184" s="193"/>
      <c r="AL184" s="193"/>
      <c r="AM184" s="24">
        <f t="shared" si="6"/>
        <v>0</v>
      </c>
      <c r="AN184" s="15"/>
    </row>
    <row r="185" spans="1:40" s="64" customFormat="1" ht="14.25" hidden="1" customHeight="1">
      <c r="A185" s="37"/>
      <c r="B185" s="37"/>
      <c r="C185" s="124"/>
      <c r="D185" s="160"/>
      <c r="E185" s="132"/>
      <c r="F185" s="122"/>
      <c r="G185" s="122"/>
      <c r="H185" s="122"/>
      <c r="I185" s="182"/>
      <c r="J185" s="122"/>
      <c r="K185" s="122"/>
      <c r="L185" s="122"/>
      <c r="M185" s="122"/>
      <c r="N185" s="122"/>
      <c r="O185" s="122"/>
      <c r="P185" s="122"/>
      <c r="Q185" s="122"/>
      <c r="R185" s="122"/>
      <c r="S185" s="182"/>
      <c r="T185" s="122"/>
      <c r="U185" s="122"/>
      <c r="V185" s="122"/>
      <c r="W185" s="122"/>
      <c r="X185" s="122"/>
      <c r="Y185" s="182"/>
      <c r="Z185" s="122"/>
      <c r="AA185" s="122"/>
      <c r="AB185" s="182"/>
      <c r="AC185" s="122"/>
      <c r="AD185" s="122"/>
      <c r="AE185" s="197"/>
      <c r="AF185" s="118">
        <f t="shared" si="5"/>
        <v>0</v>
      </c>
      <c r="AG185" s="175"/>
      <c r="AH185" s="39"/>
      <c r="AI185" s="39"/>
      <c r="AJ185" s="124"/>
      <c r="AK185" s="193"/>
      <c r="AL185" s="193"/>
      <c r="AM185" s="24">
        <f t="shared" si="6"/>
        <v>0</v>
      </c>
      <c r="AN185" s="15"/>
    </row>
    <row r="186" spans="1:40" s="64" customFormat="1" ht="14.25" hidden="1" customHeight="1">
      <c r="A186" s="37"/>
      <c r="B186" s="37"/>
      <c r="C186" s="124"/>
      <c r="D186" s="160"/>
      <c r="E186" s="132"/>
      <c r="F186" s="122"/>
      <c r="G186" s="122"/>
      <c r="H186" s="122"/>
      <c r="I186" s="182"/>
      <c r="J186" s="122"/>
      <c r="K186" s="122"/>
      <c r="L186" s="122"/>
      <c r="M186" s="122"/>
      <c r="N186" s="122"/>
      <c r="O186" s="122"/>
      <c r="P186" s="122"/>
      <c r="Q186" s="122"/>
      <c r="R186" s="122"/>
      <c r="S186" s="182"/>
      <c r="T186" s="122"/>
      <c r="U186" s="122"/>
      <c r="V186" s="122"/>
      <c r="W186" s="122"/>
      <c r="X186" s="122"/>
      <c r="Y186" s="182"/>
      <c r="Z186" s="122"/>
      <c r="AA186" s="122"/>
      <c r="AB186" s="182"/>
      <c r="AC186" s="122"/>
      <c r="AD186" s="122"/>
      <c r="AE186" s="197"/>
      <c r="AF186" s="118">
        <f t="shared" si="5"/>
        <v>0</v>
      </c>
      <c r="AG186" s="175"/>
      <c r="AH186" s="39"/>
      <c r="AI186" s="39"/>
      <c r="AJ186" s="124"/>
      <c r="AK186" s="193"/>
      <c r="AL186" s="193"/>
      <c r="AM186" s="24">
        <f t="shared" si="6"/>
        <v>0</v>
      </c>
      <c r="AN186" s="15"/>
    </row>
    <row r="187" spans="1:40" s="64" customFormat="1" ht="14.25" hidden="1" customHeight="1">
      <c r="A187" s="37"/>
      <c r="B187" s="37"/>
      <c r="C187" s="124"/>
      <c r="D187" s="160"/>
      <c r="E187" s="132"/>
      <c r="F187" s="122"/>
      <c r="G187" s="122"/>
      <c r="H187" s="122"/>
      <c r="I187" s="182"/>
      <c r="J187" s="122"/>
      <c r="K187" s="122"/>
      <c r="L187" s="122"/>
      <c r="M187" s="122"/>
      <c r="N187" s="122"/>
      <c r="O187" s="122"/>
      <c r="P187" s="122"/>
      <c r="Q187" s="122"/>
      <c r="R187" s="122"/>
      <c r="S187" s="182"/>
      <c r="T187" s="122"/>
      <c r="U187" s="122"/>
      <c r="V187" s="122"/>
      <c r="W187" s="122"/>
      <c r="X187" s="122"/>
      <c r="Y187" s="182"/>
      <c r="Z187" s="122"/>
      <c r="AA187" s="122"/>
      <c r="AB187" s="182"/>
      <c r="AC187" s="122"/>
      <c r="AD187" s="122"/>
      <c r="AE187" s="197"/>
      <c r="AF187" s="118">
        <f t="shared" si="5"/>
        <v>0</v>
      </c>
      <c r="AG187" s="175"/>
      <c r="AH187" s="39"/>
      <c r="AI187" s="39"/>
      <c r="AJ187" s="124"/>
      <c r="AK187" s="193"/>
      <c r="AL187" s="193"/>
      <c r="AM187" s="24">
        <f t="shared" si="6"/>
        <v>0</v>
      </c>
      <c r="AN187" s="15"/>
    </row>
    <row r="188" spans="1:40" s="64" customFormat="1" ht="14.25" hidden="1" customHeight="1">
      <c r="A188" s="37"/>
      <c r="B188" s="37"/>
      <c r="C188" s="124"/>
      <c r="D188" s="160"/>
      <c r="E188" s="132"/>
      <c r="F188" s="122"/>
      <c r="G188" s="122"/>
      <c r="H188" s="122"/>
      <c r="I188" s="182"/>
      <c r="J188" s="122"/>
      <c r="K188" s="122"/>
      <c r="L188" s="122"/>
      <c r="M188" s="122"/>
      <c r="N188" s="122"/>
      <c r="O188" s="122"/>
      <c r="P188" s="122"/>
      <c r="Q188" s="122"/>
      <c r="R188" s="122"/>
      <c r="S188" s="182"/>
      <c r="T188" s="122"/>
      <c r="U188" s="122"/>
      <c r="V188" s="122"/>
      <c r="W188" s="122"/>
      <c r="X188" s="122"/>
      <c r="Y188" s="182"/>
      <c r="Z188" s="122"/>
      <c r="AA188" s="122"/>
      <c r="AB188" s="182"/>
      <c r="AC188" s="122"/>
      <c r="AD188" s="122"/>
      <c r="AE188" s="197"/>
      <c r="AF188" s="118">
        <f t="shared" si="5"/>
        <v>0</v>
      </c>
      <c r="AG188" s="175"/>
      <c r="AH188" s="39"/>
      <c r="AI188" s="39"/>
      <c r="AJ188" s="124"/>
      <c r="AK188" s="193"/>
      <c r="AL188" s="193"/>
      <c r="AM188" s="24">
        <f t="shared" si="6"/>
        <v>0</v>
      </c>
      <c r="AN188" s="15"/>
    </row>
    <row r="189" spans="1:40" s="64" customFormat="1" ht="14.25" hidden="1" customHeight="1">
      <c r="A189" s="37"/>
      <c r="B189" s="37"/>
      <c r="C189" s="124"/>
      <c r="D189" s="160"/>
      <c r="E189" s="132"/>
      <c r="F189" s="122"/>
      <c r="G189" s="122"/>
      <c r="H189" s="122"/>
      <c r="I189" s="182"/>
      <c r="J189" s="122"/>
      <c r="K189" s="122"/>
      <c r="L189" s="122"/>
      <c r="M189" s="122"/>
      <c r="N189" s="122"/>
      <c r="O189" s="122"/>
      <c r="P189" s="122"/>
      <c r="Q189" s="122"/>
      <c r="R189" s="122"/>
      <c r="S189" s="182"/>
      <c r="T189" s="122"/>
      <c r="U189" s="122"/>
      <c r="V189" s="122"/>
      <c r="W189" s="122"/>
      <c r="X189" s="122"/>
      <c r="Y189" s="182"/>
      <c r="Z189" s="122"/>
      <c r="AA189" s="122"/>
      <c r="AB189" s="182"/>
      <c r="AC189" s="122"/>
      <c r="AD189" s="122"/>
      <c r="AE189" s="197"/>
      <c r="AF189" s="118">
        <f t="shared" si="5"/>
        <v>0</v>
      </c>
      <c r="AG189" s="175"/>
      <c r="AH189" s="39"/>
      <c r="AI189" s="39"/>
      <c r="AJ189" s="124"/>
      <c r="AK189" s="193"/>
      <c r="AL189" s="193"/>
      <c r="AM189" s="24">
        <f t="shared" si="6"/>
        <v>0</v>
      </c>
      <c r="AN189" s="15"/>
    </row>
    <row r="190" spans="1:40" s="64" customFormat="1" ht="14.25" hidden="1" customHeight="1">
      <c r="A190" s="37"/>
      <c r="B190" s="37"/>
      <c r="C190" s="124"/>
      <c r="D190" s="160"/>
      <c r="E190" s="132"/>
      <c r="F190" s="122"/>
      <c r="G190" s="122"/>
      <c r="H190" s="122"/>
      <c r="I190" s="182"/>
      <c r="J190" s="122"/>
      <c r="K190" s="122"/>
      <c r="L190" s="122"/>
      <c r="M190" s="122"/>
      <c r="N190" s="122"/>
      <c r="O190" s="122"/>
      <c r="P190" s="122"/>
      <c r="Q190" s="122"/>
      <c r="R190" s="122"/>
      <c r="S190" s="182"/>
      <c r="T190" s="122"/>
      <c r="U190" s="122"/>
      <c r="V190" s="122"/>
      <c r="W190" s="122"/>
      <c r="X190" s="122"/>
      <c r="Y190" s="182"/>
      <c r="Z190" s="122"/>
      <c r="AA190" s="122"/>
      <c r="AB190" s="182"/>
      <c r="AC190" s="122"/>
      <c r="AD190" s="122"/>
      <c r="AE190" s="197"/>
      <c r="AF190" s="118">
        <f t="shared" si="5"/>
        <v>0</v>
      </c>
      <c r="AG190" s="175"/>
      <c r="AH190" s="39"/>
      <c r="AI190" s="39"/>
      <c r="AJ190" s="124"/>
      <c r="AK190" s="193"/>
      <c r="AL190" s="193"/>
      <c r="AM190" s="24">
        <f t="shared" si="6"/>
        <v>0</v>
      </c>
      <c r="AN190" s="15"/>
    </row>
    <row r="191" spans="1:40" s="64" customFormat="1" ht="14.25" hidden="1" customHeight="1">
      <c r="A191" s="37"/>
      <c r="B191" s="37"/>
      <c r="C191" s="124"/>
      <c r="D191" s="160"/>
      <c r="E191" s="132"/>
      <c r="F191" s="122"/>
      <c r="G191" s="122"/>
      <c r="H191" s="122"/>
      <c r="I191" s="182"/>
      <c r="J191" s="122"/>
      <c r="K191" s="122"/>
      <c r="L191" s="122"/>
      <c r="M191" s="122"/>
      <c r="N191" s="122"/>
      <c r="O191" s="122"/>
      <c r="P191" s="122"/>
      <c r="Q191" s="122"/>
      <c r="R191" s="122"/>
      <c r="S191" s="182"/>
      <c r="T191" s="122"/>
      <c r="U191" s="122"/>
      <c r="V191" s="122"/>
      <c r="W191" s="122"/>
      <c r="X191" s="122"/>
      <c r="Y191" s="182"/>
      <c r="Z191" s="122"/>
      <c r="AA191" s="122"/>
      <c r="AB191" s="182"/>
      <c r="AC191" s="122"/>
      <c r="AD191" s="122"/>
      <c r="AE191" s="197"/>
      <c r="AF191" s="118">
        <f t="shared" ref="AF191:AF201" si="7">SUM(E191:AD191)</f>
        <v>0</v>
      </c>
      <c r="AG191" s="175"/>
      <c r="AH191" s="39"/>
      <c r="AI191" s="39"/>
      <c r="AJ191" s="124"/>
      <c r="AK191" s="193"/>
      <c r="AL191" s="193"/>
      <c r="AM191" s="24">
        <f t="shared" si="6"/>
        <v>0</v>
      </c>
      <c r="AN191" s="15"/>
    </row>
    <row r="192" spans="1:40" s="64" customFormat="1" ht="14.25" hidden="1" customHeight="1">
      <c r="A192" s="37"/>
      <c r="B192" s="37"/>
      <c r="C192" s="124"/>
      <c r="D192" s="160"/>
      <c r="E192" s="132"/>
      <c r="F192" s="122"/>
      <c r="G192" s="122"/>
      <c r="H192" s="122"/>
      <c r="I192" s="182"/>
      <c r="J192" s="122"/>
      <c r="K192" s="122"/>
      <c r="L192" s="122"/>
      <c r="M192" s="122"/>
      <c r="N192" s="122"/>
      <c r="O192" s="122"/>
      <c r="P192" s="122"/>
      <c r="Q192" s="122"/>
      <c r="R192" s="122"/>
      <c r="S192" s="182"/>
      <c r="T192" s="122"/>
      <c r="U192" s="122"/>
      <c r="V192" s="122"/>
      <c r="W192" s="122"/>
      <c r="X192" s="122"/>
      <c r="Y192" s="182"/>
      <c r="Z192" s="122"/>
      <c r="AA192" s="122"/>
      <c r="AB192" s="182"/>
      <c r="AC192" s="122"/>
      <c r="AD192" s="122"/>
      <c r="AE192" s="197"/>
      <c r="AF192" s="118">
        <f t="shared" si="7"/>
        <v>0</v>
      </c>
      <c r="AG192" s="175"/>
      <c r="AH192" s="39"/>
      <c r="AI192" s="39"/>
      <c r="AJ192" s="124"/>
      <c r="AK192" s="193"/>
      <c r="AL192" s="193"/>
      <c r="AM192" s="24">
        <f t="shared" si="6"/>
        <v>0</v>
      </c>
      <c r="AN192" s="15"/>
    </row>
    <row r="193" spans="1:41" s="64" customFormat="1" ht="14.25" hidden="1" customHeight="1">
      <c r="A193" s="37"/>
      <c r="B193" s="37"/>
      <c r="C193" s="124"/>
      <c r="D193" s="160"/>
      <c r="E193" s="132"/>
      <c r="F193" s="122"/>
      <c r="G193" s="122"/>
      <c r="H193" s="122"/>
      <c r="I193" s="182"/>
      <c r="J193" s="122"/>
      <c r="K193" s="122"/>
      <c r="L193" s="122"/>
      <c r="M193" s="122"/>
      <c r="N193" s="122"/>
      <c r="O193" s="122"/>
      <c r="P193" s="122"/>
      <c r="Q193" s="122"/>
      <c r="R193" s="122"/>
      <c r="S193" s="182"/>
      <c r="T193" s="122"/>
      <c r="U193" s="122"/>
      <c r="V193" s="122"/>
      <c r="W193" s="122"/>
      <c r="X193" s="122"/>
      <c r="Y193" s="182"/>
      <c r="Z193" s="122"/>
      <c r="AA193" s="122"/>
      <c r="AB193" s="182"/>
      <c r="AC193" s="122"/>
      <c r="AD193" s="122"/>
      <c r="AE193" s="197"/>
      <c r="AF193" s="118">
        <f t="shared" si="7"/>
        <v>0</v>
      </c>
      <c r="AG193" s="175"/>
      <c r="AH193" s="39"/>
      <c r="AI193" s="39"/>
      <c r="AJ193" s="124"/>
      <c r="AK193" s="193"/>
      <c r="AL193" s="193"/>
      <c r="AM193" s="24">
        <f t="shared" ref="AM193:AM201" si="8">SUM(AH193:AL193)</f>
        <v>0</v>
      </c>
      <c r="AN193" s="15"/>
    </row>
    <row r="194" spans="1:41" s="64" customFormat="1" ht="14.25" hidden="1" customHeight="1">
      <c r="A194" s="37"/>
      <c r="B194" s="37"/>
      <c r="C194" s="124"/>
      <c r="D194" s="160"/>
      <c r="E194" s="132"/>
      <c r="F194" s="122"/>
      <c r="G194" s="122"/>
      <c r="H194" s="122"/>
      <c r="I194" s="182"/>
      <c r="J194" s="122"/>
      <c r="K194" s="122"/>
      <c r="L194" s="122"/>
      <c r="M194" s="122"/>
      <c r="N194" s="122"/>
      <c r="O194" s="122"/>
      <c r="P194" s="122"/>
      <c r="Q194" s="122"/>
      <c r="R194" s="122"/>
      <c r="S194" s="182"/>
      <c r="T194" s="122"/>
      <c r="U194" s="122"/>
      <c r="V194" s="122"/>
      <c r="W194" s="122"/>
      <c r="X194" s="122"/>
      <c r="Y194" s="182"/>
      <c r="Z194" s="122"/>
      <c r="AA194" s="122"/>
      <c r="AB194" s="182"/>
      <c r="AC194" s="122"/>
      <c r="AD194" s="122"/>
      <c r="AE194" s="197"/>
      <c r="AF194" s="118">
        <f t="shared" si="7"/>
        <v>0</v>
      </c>
      <c r="AG194" s="175"/>
      <c r="AH194" s="39"/>
      <c r="AI194" s="39"/>
      <c r="AJ194" s="124"/>
      <c r="AK194" s="193"/>
      <c r="AL194" s="193"/>
      <c r="AM194" s="24">
        <f t="shared" si="8"/>
        <v>0</v>
      </c>
      <c r="AN194" s="15"/>
    </row>
    <row r="195" spans="1:41" s="64" customFormat="1" ht="14.25" hidden="1" customHeight="1">
      <c r="A195" s="37"/>
      <c r="B195" s="37"/>
      <c r="C195" s="124"/>
      <c r="D195" s="160"/>
      <c r="E195" s="132"/>
      <c r="F195" s="122"/>
      <c r="G195" s="122"/>
      <c r="H195" s="122"/>
      <c r="I195" s="182"/>
      <c r="J195" s="122"/>
      <c r="K195" s="122"/>
      <c r="L195" s="122"/>
      <c r="M195" s="122"/>
      <c r="N195" s="122"/>
      <c r="O195" s="122"/>
      <c r="P195" s="122"/>
      <c r="Q195" s="122"/>
      <c r="R195" s="122"/>
      <c r="S195" s="182"/>
      <c r="T195" s="122"/>
      <c r="U195" s="122"/>
      <c r="V195" s="122"/>
      <c r="W195" s="122"/>
      <c r="X195" s="122"/>
      <c r="Y195" s="182"/>
      <c r="Z195" s="122"/>
      <c r="AA195" s="122"/>
      <c r="AB195" s="182"/>
      <c r="AC195" s="122"/>
      <c r="AD195" s="122"/>
      <c r="AE195" s="197"/>
      <c r="AF195" s="118">
        <f t="shared" si="7"/>
        <v>0</v>
      </c>
      <c r="AG195" s="175"/>
      <c r="AH195" s="39"/>
      <c r="AI195" s="39"/>
      <c r="AJ195" s="124"/>
      <c r="AK195" s="193"/>
      <c r="AL195" s="193"/>
      <c r="AM195" s="24">
        <f t="shared" si="8"/>
        <v>0</v>
      </c>
      <c r="AN195" s="15"/>
    </row>
    <row r="196" spans="1:41" s="64" customFormat="1" ht="14.25" hidden="1" customHeight="1">
      <c r="A196" s="37"/>
      <c r="B196" s="37"/>
      <c r="C196" s="124"/>
      <c r="D196" s="160"/>
      <c r="E196" s="132"/>
      <c r="F196" s="122"/>
      <c r="G196" s="122"/>
      <c r="H196" s="122"/>
      <c r="I196" s="182"/>
      <c r="J196" s="122"/>
      <c r="K196" s="122"/>
      <c r="L196" s="122"/>
      <c r="M196" s="122"/>
      <c r="N196" s="122"/>
      <c r="O196" s="122"/>
      <c r="P196" s="122"/>
      <c r="Q196" s="122"/>
      <c r="R196" s="122"/>
      <c r="S196" s="182"/>
      <c r="T196" s="122"/>
      <c r="U196" s="122"/>
      <c r="V196" s="122"/>
      <c r="W196" s="122"/>
      <c r="X196" s="122"/>
      <c r="Y196" s="182"/>
      <c r="Z196" s="122"/>
      <c r="AA196" s="122"/>
      <c r="AB196" s="182"/>
      <c r="AC196" s="122"/>
      <c r="AD196" s="122"/>
      <c r="AE196" s="197"/>
      <c r="AF196" s="118">
        <f t="shared" si="7"/>
        <v>0</v>
      </c>
      <c r="AG196" s="175"/>
      <c r="AH196" s="39"/>
      <c r="AI196" s="39"/>
      <c r="AJ196" s="124"/>
      <c r="AK196" s="193"/>
      <c r="AL196" s="193"/>
      <c r="AM196" s="24">
        <f t="shared" si="8"/>
        <v>0</v>
      </c>
      <c r="AN196" s="15"/>
    </row>
    <row r="197" spans="1:41" s="64" customFormat="1" ht="14.25" hidden="1" customHeight="1">
      <c r="A197" s="37"/>
      <c r="B197" s="37"/>
      <c r="C197" s="124"/>
      <c r="D197" s="160"/>
      <c r="E197" s="132"/>
      <c r="F197" s="122"/>
      <c r="G197" s="122"/>
      <c r="H197" s="122"/>
      <c r="I197" s="182"/>
      <c r="J197" s="122"/>
      <c r="K197" s="122"/>
      <c r="L197" s="122"/>
      <c r="M197" s="122"/>
      <c r="N197" s="122"/>
      <c r="O197" s="122"/>
      <c r="P197" s="122"/>
      <c r="Q197" s="122"/>
      <c r="R197" s="122"/>
      <c r="S197" s="182"/>
      <c r="T197" s="122"/>
      <c r="U197" s="122"/>
      <c r="V197" s="122"/>
      <c r="W197" s="122"/>
      <c r="X197" s="122"/>
      <c r="Y197" s="182"/>
      <c r="Z197" s="122"/>
      <c r="AA197" s="122"/>
      <c r="AB197" s="182"/>
      <c r="AC197" s="122"/>
      <c r="AD197" s="122"/>
      <c r="AE197" s="197"/>
      <c r="AF197" s="118">
        <f t="shared" si="7"/>
        <v>0</v>
      </c>
      <c r="AG197" s="175"/>
      <c r="AH197" s="39"/>
      <c r="AI197" s="39"/>
      <c r="AJ197" s="124"/>
      <c r="AK197" s="193"/>
      <c r="AL197" s="193"/>
      <c r="AM197" s="24">
        <f t="shared" si="8"/>
        <v>0</v>
      </c>
      <c r="AN197" s="15"/>
    </row>
    <row r="198" spans="1:41" s="64" customFormat="1" ht="14.25" hidden="1" customHeight="1">
      <c r="A198" s="37"/>
      <c r="B198" s="37"/>
      <c r="C198" s="124"/>
      <c r="D198" s="160"/>
      <c r="E198" s="132"/>
      <c r="F198" s="122"/>
      <c r="G198" s="122"/>
      <c r="H198" s="122"/>
      <c r="I198" s="182"/>
      <c r="J198" s="122"/>
      <c r="K198" s="122"/>
      <c r="L198" s="122"/>
      <c r="M198" s="122"/>
      <c r="N198" s="122"/>
      <c r="O198" s="122"/>
      <c r="P198" s="122"/>
      <c r="Q198" s="122"/>
      <c r="R198" s="122"/>
      <c r="S198" s="182"/>
      <c r="T198" s="122"/>
      <c r="U198" s="122"/>
      <c r="V198" s="122"/>
      <c r="W198" s="122"/>
      <c r="X198" s="122"/>
      <c r="Y198" s="182"/>
      <c r="Z198" s="122"/>
      <c r="AA198" s="122"/>
      <c r="AB198" s="182"/>
      <c r="AC198" s="122"/>
      <c r="AD198" s="122"/>
      <c r="AE198" s="197"/>
      <c r="AF198" s="118">
        <f t="shared" si="7"/>
        <v>0</v>
      </c>
      <c r="AG198" s="175"/>
      <c r="AH198" s="39"/>
      <c r="AI198" s="39"/>
      <c r="AJ198" s="124"/>
      <c r="AK198" s="193"/>
      <c r="AL198" s="193"/>
      <c r="AM198" s="24">
        <f t="shared" si="8"/>
        <v>0</v>
      </c>
      <c r="AN198" s="15"/>
    </row>
    <row r="199" spans="1:41" s="64" customFormat="1" ht="14.25" hidden="1" customHeight="1">
      <c r="A199" s="37"/>
      <c r="B199" s="37"/>
      <c r="C199" s="124"/>
      <c r="D199" s="160"/>
      <c r="E199" s="132"/>
      <c r="F199" s="122"/>
      <c r="G199" s="122"/>
      <c r="H199" s="122"/>
      <c r="I199" s="182"/>
      <c r="J199" s="122"/>
      <c r="K199" s="122"/>
      <c r="L199" s="122"/>
      <c r="M199" s="122"/>
      <c r="N199" s="122"/>
      <c r="O199" s="122"/>
      <c r="P199" s="122"/>
      <c r="Q199" s="122"/>
      <c r="R199" s="122"/>
      <c r="S199" s="182"/>
      <c r="T199" s="122"/>
      <c r="U199" s="122"/>
      <c r="V199" s="122"/>
      <c r="W199" s="122"/>
      <c r="X199" s="122"/>
      <c r="Y199" s="182"/>
      <c r="Z199" s="122"/>
      <c r="AA199" s="122"/>
      <c r="AB199" s="182"/>
      <c r="AC199" s="122"/>
      <c r="AD199" s="122"/>
      <c r="AE199" s="197"/>
      <c r="AF199" s="118">
        <f t="shared" si="7"/>
        <v>0</v>
      </c>
      <c r="AG199" s="175"/>
      <c r="AH199" s="39"/>
      <c r="AI199" s="39"/>
      <c r="AJ199" s="124"/>
      <c r="AK199" s="193"/>
      <c r="AL199" s="193"/>
      <c r="AM199" s="24">
        <f t="shared" si="8"/>
        <v>0</v>
      </c>
      <c r="AN199" s="15"/>
    </row>
    <row r="200" spans="1:41" s="64" customFormat="1" ht="14.25" hidden="1" customHeight="1">
      <c r="A200" s="37"/>
      <c r="B200" s="37"/>
      <c r="C200" s="124"/>
      <c r="D200" s="160"/>
      <c r="E200" s="132"/>
      <c r="F200" s="122"/>
      <c r="G200" s="122"/>
      <c r="H200" s="122"/>
      <c r="I200" s="182"/>
      <c r="J200" s="122"/>
      <c r="K200" s="122"/>
      <c r="L200" s="122"/>
      <c r="M200" s="122"/>
      <c r="N200" s="122"/>
      <c r="O200" s="122"/>
      <c r="P200" s="122"/>
      <c r="Q200" s="122"/>
      <c r="R200" s="122"/>
      <c r="S200" s="182"/>
      <c r="T200" s="122"/>
      <c r="U200" s="122"/>
      <c r="V200" s="122"/>
      <c r="W200" s="122"/>
      <c r="X200" s="122"/>
      <c r="Y200" s="182"/>
      <c r="Z200" s="122"/>
      <c r="AA200" s="122"/>
      <c r="AB200" s="182"/>
      <c r="AC200" s="122"/>
      <c r="AD200" s="122"/>
      <c r="AE200" s="197"/>
      <c r="AF200" s="118">
        <f t="shared" si="7"/>
        <v>0</v>
      </c>
      <c r="AG200" s="175"/>
      <c r="AH200" s="39"/>
      <c r="AI200" s="39"/>
      <c r="AJ200" s="124"/>
      <c r="AK200" s="193"/>
      <c r="AL200" s="193"/>
      <c r="AM200" s="24">
        <f t="shared" si="8"/>
        <v>0</v>
      </c>
      <c r="AN200" s="15"/>
    </row>
    <row r="201" spans="1:41" s="64" customFormat="1" ht="14.25" hidden="1" customHeight="1">
      <c r="A201" s="37"/>
      <c r="B201" s="37"/>
      <c r="C201" s="124"/>
      <c r="D201" s="160"/>
      <c r="E201" s="132"/>
      <c r="F201" s="122"/>
      <c r="G201" s="122"/>
      <c r="H201" s="122"/>
      <c r="I201" s="182"/>
      <c r="J201" s="122"/>
      <c r="K201" s="122"/>
      <c r="L201" s="122"/>
      <c r="M201" s="122"/>
      <c r="N201" s="122"/>
      <c r="O201" s="122"/>
      <c r="P201" s="122"/>
      <c r="Q201" s="122"/>
      <c r="R201" s="122"/>
      <c r="S201" s="182"/>
      <c r="T201" s="122"/>
      <c r="U201" s="122"/>
      <c r="V201" s="122"/>
      <c r="W201" s="122"/>
      <c r="X201" s="122"/>
      <c r="Y201" s="182"/>
      <c r="Z201" s="122"/>
      <c r="AA201" s="122"/>
      <c r="AB201" s="182"/>
      <c r="AC201" s="122"/>
      <c r="AD201" s="122"/>
      <c r="AE201" s="197"/>
      <c r="AF201" s="118">
        <f t="shared" si="7"/>
        <v>0</v>
      </c>
      <c r="AG201" s="175"/>
      <c r="AH201" s="39"/>
      <c r="AI201" s="39"/>
      <c r="AJ201" s="124"/>
      <c r="AK201" s="193"/>
      <c r="AL201" s="193"/>
      <c r="AM201" s="24">
        <f t="shared" si="8"/>
        <v>0</v>
      </c>
      <c r="AN201" s="15"/>
    </row>
    <row r="202" spans="1:41" s="23" customFormat="1" ht="14.25" customHeight="1" thickBot="1">
      <c r="A202" s="66"/>
      <c r="B202" s="141" t="s">
        <v>67</v>
      </c>
      <c r="C202" s="94">
        <f>SUM(C4:C201)</f>
        <v>65085.899999999987</v>
      </c>
      <c r="D202" s="168"/>
      <c r="E202" s="94">
        <f>SUM(E4:E201)</f>
        <v>8664.6999999999971</v>
      </c>
      <c r="F202" s="94">
        <f>SUM(F4:F201)</f>
        <v>2389.91</v>
      </c>
      <c r="G202" s="94">
        <f>SUM(G4:G201)</f>
        <v>3788.8300000000004</v>
      </c>
      <c r="H202" s="94">
        <f>SUM(H4:H201)</f>
        <v>456</v>
      </c>
      <c r="I202" s="168"/>
      <c r="J202" s="94">
        <f>SUM(J4:J201)</f>
        <v>0</v>
      </c>
      <c r="K202" s="94">
        <f>SUM(K4:K201)</f>
        <v>72.539999999999992</v>
      </c>
      <c r="L202" s="94">
        <f>SUM(L4:L201)</f>
        <v>338.92999999999995</v>
      </c>
      <c r="M202" s="94">
        <f>SUM(M4:M201)</f>
        <v>36</v>
      </c>
      <c r="N202" s="94">
        <f>SUM(N4:N201)</f>
        <v>0</v>
      </c>
      <c r="O202" s="94">
        <f>SUM(O4:O201)</f>
        <v>2233.08</v>
      </c>
      <c r="P202" s="94">
        <f>SUM(P4:P201)</f>
        <v>1235.8499999999999</v>
      </c>
      <c r="Q202" s="94">
        <f>SUM(Q4:Q201)</f>
        <v>541.73</v>
      </c>
      <c r="R202" s="94">
        <f>SUM(R4:R201)</f>
        <v>360</v>
      </c>
      <c r="S202" s="168"/>
      <c r="T202" s="94">
        <f>SUM(T4:T201)</f>
        <v>1498.4900000000005</v>
      </c>
      <c r="U202" s="94">
        <f>SUM(U4:U201)</f>
        <v>280</v>
      </c>
      <c r="V202" s="94">
        <f>SUM(V4:V201)</f>
        <v>4495.5</v>
      </c>
      <c r="W202" s="94">
        <f>SUM(W4:W201)</f>
        <v>0</v>
      </c>
      <c r="X202" s="94">
        <f>SUM(X4:X201)</f>
        <v>895</v>
      </c>
      <c r="Y202" s="168"/>
      <c r="Z202" s="94">
        <f>SUM(Z4:Z201)</f>
        <v>181.59</v>
      </c>
      <c r="AA202" s="94">
        <f>SUM(AA4:AA201)</f>
        <v>350</v>
      </c>
      <c r="AB202" s="168"/>
      <c r="AC202" s="94">
        <f>SUM(AC4:AC201)</f>
        <v>941.13</v>
      </c>
      <c r="AD202" s="94">
        <f>SUM(AD4:AD201)</f>
        <v>0</v>
      </c>
      <c r="AE202" s="170"/>
      <c r="AF202" s="98">
        <f>SUM(AF4:AF201)</f>
        <v>28759.279999999999</v>
      </c>
      <c r="AG202" s="176"/>
      <c r="AH202" s="116">
        <f>SUM(AH4:AH201)</f>
        <v>15453.129999999996</v>
      </c>
      <c r="AI202" s="116">
        <f>SUM(AI4:AI201)</f>
        <v>16392.7</v>
      </c>
      <c r="AJ202" s="217">
        <f>SUM(AJ4:AJ201)</f>
        <v>4564.49</v>
      </c>
      <c r="AK202" s="217">
        <f>SUM(AK4:AK201)</f>
        <v>0</v>
      </c>
      <c r="AL202" s="217">
        <f>SUM(AL4:AL201)</f>
        <v>0</v>
      </c>
      <c r="AM202" s="225">
        <f>SUM(AM4:AM201)</f>
        <v>36410.320000000014</v>
      </c>
      <c r="AN202" s="24" t="s">
        <v>69</v>
      </c>
      <c r="AO202" s="24"/>
    </row>
    <row r="203" spans="1:41" s="23" customFormat="1" ht="14.25" customHeight="1" thickBot="1">
      <c r="B203" s="67"/>
      <c r="C203" s="89"/>
      <c r="D203" s="169"/>
      <c r="E203" s="68"/>
      <c r="F203" s="68"/>
      <c r="G203" s="68"/>
      <c r="H203" s="68"/>
      <c r="I203" s="183"/>
      <c r="J203" s="68"/>
      <c r="K203" s="68"/>
      <c r="L203" s="68"/>
      <c r="M203" s="68"/>
      <c r="N203" s="68"/>
      <c r="O203" s="68"/>
      <c r="P203" s="68"/>
      <c r="Q203" s="68"/>
      <c r="R203" s="68"/>
      <c r="S203" s="183"/>
      <c r="T203" s="68"/>
      <c r="U203" s="68"/>
      <c r="V203" s="68"/>
      <c r="W203" s="68"/>
      <c r="X203" s="69"/>
      <c r="Y203" s="188"/>
      <c r="Z203" s="68"/>
      <c r="AA203" s="69"/>
      <c r="AB203" s="190"/>
      <c r="AC203" s="108"/>
      <c r="AD203" s="70"/>
      <c r="AE203" s="198"/>
      <c r="AG203" s="177"/>
      <c r="AH203" s="24"/>
      <c r="AI203" s="24"/>
      <c r="AJ203" s="215"/>
      <c r="AK203" s="193"/>
      <c r="AL203" s="193"/>
      <c r="AM203" s="214"/>
      <c r="AN203" s="24"/>
      <c r="AO203" s="24"/>
    </row>
    <row r="204" spans="1:41" s="23" customFormat="1" ht="14.25" customHeight="1" thickBot="1">
      <c r="B204" s="142" t="s">
        <v>66</v>
      </c>
      <c r="C204" s="88">
        <f>SUM(E204:AC204)</f>
        <v>22086.014285714282</v>
      </c>
      <c r="D204" s="170"/>
      <c r="E204" s="71">
        <f>E202/7*(5)</f>
        <v>6189.0714285714257</v>
      </c>
      <c r="F204" s="71">
        <f t="shared" ref="F204:G204" si="9">F202/7*(5)</f>
        <v>1707.0785714285714</v>
      </c>
      <c r="G204" s="71">
        <f t="shared" si="9"/>
        <v>2706.3071428571429</v>
      </c>
      <c r="H204" s="71">
        <v>0</v>
      </c>
      <c r="I204" s="184"/>
      <c r="J204" s="71">
        <v>0</v>
      </c>
      <c r="K204" s="71">
        <v>100</v>
      </c>
      <c r="L204" s="71">
        <v>100</v>
      </c>
      <c r="M204" s="71">
        <v>36</v>
      </c>
      <c r="N204" s="71">
        <v>1290</v>
      </c>
      <c r="O204" s="71">
        <f>O202/7*(5)</f>
        <v>1595.0571428571427</v>
      </c>
      <c r="P204" s="71">
        <v>0</v>
      </c>
      <c r="Q204" s="71">
        <v>0</v>
      </c>
      <c r="R204" s="71">
        <v>200</v>
      </c>
      <c r="S204" s="184"/>
      <c r="T204" s="71">
        <v>0</v>
      </c>
      <c r="U204" s="71">
        <v>2300</v>
      </c>
      <c r="V204" s="71">
        <v>1462.5</v>
      </c>
      <c r="W204" s="71">
        <v>4000</v>
      </c>
      <c r="X204" s="71">
        <v>0</v>
      </c>
      <c r="Y204" s="184"/>
      <c r="Z204" s="71">
        <v>50</v>
      </c>
      <c r="AA204" s="171">
        <v>350</v>
      </c>
      <c r="AB204" s="191"/>
      <c r="AC204" s="71">
        <v>0</v>
      </c>
      <c r="AD204" s="71">
        <v>60</v>
      </c>
      <c r="AE204" s="184"/>
      <c r="AF204" s="46">
        <f>SUM(E204:AE204)</f>
        <v>22146.014285714282</v>
      </c>
      <c r="AG204" s="176"/>
      <c r="AH204" s="39"/>
      <c r="AI204" s="39"/>
      <c r="AJ204" s="124"/>
      <c r="AK204" s="193"/>
      <c r="AL204" s="193"/>
      <c r="AM204" s="214"/>
      <c r="AN204" s="24" t="s">
        <v>66</v>
      </c>
      <c r="AO204" s="24"/>
    </row>
    <row r="205" spans="1:41" s="72" customFormat="1" ht="14.25" customHeight="1" thickBot="1">
      <c r="C205" s="90"/>
      <c r="D205" s="170"/>
      <c r="E205" s="66"/>
      <c r="F205" s="73"/>
      <c r="G205" s="73"/>
      <c r="H205" s="25"/>
      <c r="I205" s="178"/>
      <c r="J205" s="25"/>
      <c r="K205" s="25"/>
      <c r="L205" s="25"/>
      <c r="M205" s="25"/>
      <c r="N205" s="25"/>
      <c r="O205" s="25"/>
      <c r="P205" s="25"/>
      <c r="Q205" s="25"/>
      <c r="R205" s="25"/>
      <c r="S205" s="178"/>
      <c r="T205" s="25"/>
      <c r="U205" s="25"/>
      <c r="V205" s="25"/>
      <c r="W205" s="25"/>
      <c r="X205" s="25"/>
      <c r="Y205" s="178"/>
      <c r="Z205" s="25"/>
      <c r="AA205" s="25"/>
      <c r="AB205" s="178"/>
      <c r="AC205" s="66"/>
      <c r="AD205" s="143"/>
      <c r="AE205" s="199"/>
      <c r="AF205" s="25"/>
      <c r="AG205" s="178"/>
      <c r="AH205" s="24"/>
      <c r="AI205" s="24"/>
      <c r="AJ205" s="215"/>
      <c r="AK205" s="193"/>
      <c r="AL205" s="193"/>
      <c r="AM205" s="214"/>
      <c r="AN205" s="24"/>
      <c r="AO205" s="24"/>
    </row>
    <row r="206" spans="1:41" s="23" customFormat="1" ht="14.25" customHeight="1" thickBot="1">
      <c r="B206" s="99" t="s">
        <v>60</v>
      </c>
      <c r="C206" s="88">
        <f>C1-AF202-AF204</f>
        <v>2235.7057142857193</v>
      </c>
      <c r="D206" s="170"/>
      <c r="E206" s="220">
        <f>E3-E202-E204</f>
        <v>-1243.7714285714228</v>
      </c>
      <c r="F206" s="220">
        <f>F3-F202-F204</f>
        <v>943.01142857142872</v>
      </c>
      <c r="G206" s="220">
        <f>G3-G202-G204</f>
        <v>164.86285714285668</v>
      </c>
      <c r="H206" s="220">
        <f>H3-H202-H204</f>
        <v>-156</v>
      </c>
      <c r="I206" s="220"/>
      <c r="J206" s="220">
        <f>J3-J202-J204</f>
        <v>250</v>
      </c>
      <c r="K206" s="220">
        <f>K3-K202-K204</f>
        <v>127.46000000000001</v>
      </c>
      <c r="L206" s="220">
        <f>L3-L202-L204</f>
        <v>-138.92999999999995</v>
      </c>
      <c r="M206" s="220">
        <f>M3-M202-M204</f>
        <v>0</v>
      </c>
      <c r="N206" s="220">
        <f>N3-N202-N204</f>
        <v>0</v>
      </c>
      <c r="O206" s="220">
        <f>O3-O202-O204</f>
        <v>27.862857142857365</v>
      </c>
      <c r="P206" s="220">
        <f>P3-P202-P204</f>
        <v>364.15000000000009</v>
      </c>
      <c r="Q206" s="220">
        <f>Q3-Q202-Q204</f>
        <v>158.26999999999998</v>
      </c>
      <c r="R206" s="220">
        <f>R3-R202-R204</f>
        <v>-20</v>
      </c>
      <c r="S206" s="220"/>
      <c r="T206" s="220">
        <f>T3-T202-T204</f>
        <v>-498.49000000000046</v>
      </c>
      <c r="U206" s="220">
        <f>U3-U202-U204</f>
        <v>420</v>
      </c>
      <c r="V206" s="220">
        <f>V3-V202-V204</f>
        <v>405</v>
      </c>
      <c r="W206" s="220">
        <f>W3-W202-W204</f>
        <v>0</v>
      </c>
      <c r="X206" s="220">
        <f>X3-X202-X204</f>
        <v>-95</v>
      </c>
      <c r="Y206" s="220"/>
      <c r="Z206" s="220">
        <f>Z3-Z202-Z204</f>
        <v>368.40999999999997</v>
      </c>
      <c r="AA206" s="220">
        <f>AA3-AA202-AA204</f>
        <v>100</v>
      </c>
      <c r="AB206" s="220"/>
      <c r="AC206" s="220">
        <f>AC3-AC202-AC204</f>
        <v>1058.8699999999999</v>
      </c>
      <c r="AD206" s="220">
        <f>AD3-AD202-AD204</f>
        <v>0</v>
      </c>
      <c r="AE206" s="220"/>
      <c r="AF206" s="221">
        <f>AF3-AF202-AF204</f>
        <v>2235.7057142857193</v>
      </c>
      <c r="AG206" s="221"/>
      <c r="AH206" s="222">
        <f>AH3-AH202-AH204</f>
        <v>1546.8700000000044</v>
      </c>
      <c r="AI206" s="222">
        <f>AI3-AI202</f>
        <v>0</v>
      </c>
      <c r="AJ206" s="223">
        <f>AJ3-AJ202</f>
        <v>0</v>
      </c>
      <c r="AK206" s="223">
        <f>AK3-AK202</f>
        <v>700</v>
      </c>
      <c r="AL206" s="223">
        <f>AL3-AL202</f>
        <v>10000</v>
      </c>
      <c r="AM206" s="226"/>
      <c r="AN206" s="224" t="s">
        <v>70</v>
      </c>
      <c r="AO206" s="24"/>
    </row>
    <row r="207" spans="1:41" ht="14.25" customHeight="1">
      <c r="C207" s="15"/>
      <c r="D207" s="15"/>
      <c r="F207" s="16"/>
      <c r="G207" s="16"/>
      <c r="Z207"/>
      <c r="AH207" s="24"/>
      <c r="AI207" s="24"/>
      <c r="AJ207" s="24"/>
      <c r="AK207" s="24"/>
      <c r="AL207" s="24"/>
    </row>
    <row r="208" spans="1:41" ht="13.2"/>
    <row r="209" spans="5:40" ht="40.200000000000003" thickBot="1">
      <c r="E209" s="72">
        <f>E202+E204</f>
        <v>14853.771428571423</v>
      </c>
      <c r="F209" s="72">
        <f t="shared" ref="F209:AD209" si="10">F202+F204</f>
        <v>4096.988571428571</v>
      </c>
      <c r="G209" s="72">
        <f t="shared" si="10"/>
        <v>6495.1371428571438</v>
      </c>
      <c r="H209" s="72">
        <f t="shared" si="10"/>
        <v>456</v>
      </c>
      <c r="I209" s="72">
        <f t="shared" si="10"/>
        <v>0</v>
      </c>
      <c r="J209" s="72">
        <f t="shared" si="10"/>
        <v>0</v>
      </c>
      <c r="K209" s="72">
        <f t="shared" si="10"/>
        <v>172.54</v>
      </c>
      <c r="L209" s="72">
        <f t="shared" si="10"/>
        <v>438.92999999999995</v>
      </c>
      <c r="M209" s="72">
        <f t="shared" si="10"/>
        <v>72</v>
      </c>
      <c r="N209" s="72">
        <f t="shared" si="10"/>
        <v>1290</v>
      </c>
      <c r="O209" s="72">
        <f t="shared" si="10"/>
        <v>3828.1371428571429</v>
      </c>
      <c r="P209" s="72">
        <f t="shared" si="10"/>
        <v>1235.8499999999999</v>
      </c>
      <c r="Q209" s="72">
        <f t="shared" si="10"/>
        <v>541.73</v>
      </c>
      <c r="R209" s="72">
        <f t="shared" si="10"/>
        <v>560</v>
      </c>
      <c r="S209" s="72">
        <f t="shared" si="10"/>
        <v>0</v>
      </c>
      <c r="T209" s="72">
        <f t="shared" si="10"/>
        <v>1498.4900000000005</v>
      </c>
      <c r="U209" s="72">
        <f t="shared" si="10"/>
        <v>2580</v>
      </c>
      <c r="V209" s="72">
        <f t="shared" si="10"/>
        <v>5958</v>
      </c>
      <c r="W209" s="72">
        <f t="shared" si="10"/>
        <v>4000</v>
      </c>
      <c r="X209" s="72">
        <f t="shared" si="10"/>
        <v>895</v>
      </c>
      <c r="Y209" s="72">
        <f t="shared" si="10"/>
        <v>0</v>
      </c>
      <c r="Z209" s="72">
        <f t="shared" si="10"/>
        <v>231.59</v>
      </c>
      <c r="AA209" s="72">
        <f t="shared" si="10"/>
        <v>700</v>
      </c>
      <c r="AB209" s="72">
        <f t="shared" si="10"/>
        <v>0</v>
      </c>
      <c r="AC209" s="72">
        <f t="shared" si="10"/>
        <v>941.13</v>
      </c>
      <c r="AD209" s="72">
        <f t="shared" si="10"/>
        <v>60</v>
      </c>
      <c r="AH209" s="15" t="s">
        <v>139</v>
      </c>
    </row>
    <row r="210" spans="5:40" ht="13.8" thickBot="1">
      <c r="AA210" s="115"/>
      <c r="AH210" s="233">
        <v>17000</v>
      </c>
    </row>
    <row r="211" spans="5:40" s="64" customFormat="1" ht="13.2">
      <c r="AA211" s="115"/>
      <c r="AF211" s="72" t="s">
        <v>141</v>
      </c>
      <c r="AG211" s="72"/>
      <c r="AH211" s="232">
        <f>AH206</f>
        <v>1546.8700000000044</v>
      </c>
      <c r="AI211" s="15"/>
      <c r="AJ211" s="15"/>
      <c r="AK211" s="15"/>
      <c r="AL211" s="15"/>
      <c r="AM211" s="15"/>
      <c r="AN211" s="15"/>
    </row>
    <row r="212" spans="5:40" ht="26.4">
      <c r="AA212" s="115"/>
      <c r="AF212" s="23" t="s">
        <v>140</v>
      </c>
      <c r="AH212" s="24">
        <f>AF206</f>
        <v>2235.7057142857193</v>
      </c>
      <c r="AI212" s="15" t="s">
        <v>143</v>
      </c>
    </row>
    <row r="213" spans="5:40" ht="52.8">
      <c r="AF213" s="23" t="s">
        <v>142</v>
      </c>
      <c r="AH213" s="24">
        <v>6084</v>
      </c>
      <c r="AI213" s="15" t="s">
        <v>165</v>
      </c>
    </row>
    <row r="214" spans="5:40" s="64" customFormat="1" ht="13.2">
      <c r="AF214" s="72" t="s">
        <v>208</v>
      </c>
      <c r="AG214" s="72"/>
      <c r="AH214" s="24">
        <v>1000</v>
      </c>
      <c r="AI214" s="15"/>
      <c r="AJ214" s="15"/>
      <c r="AK214" s="15"/>
      <c r="AL214" s="15"/>
      <c r="AM214" s="15"/>
      <c r="AN214" s="15"/>
    </row>
    <row r="215" spans="5:40" ht="13.8" thickBot="1">
      <c r="AF215" s="23" t="s">
        <v>144</v>
      </c>
      <c r="AH215" s="15">
        <v>1919</v>
      </c>
    </row>
    <row r="216" spans="5:40" ht="13.8" thickBot="1">
      <c r="AH216" s="234">
        <f>SUM(AH211:AH215)</f>
        <v>12785.575714285724</v>
      </c>
    </row>
    <row r="217" spans="5:40" ht="13.2"/>
    <row r="218" spans="5:40" ht="13.2">
      <c r="AH218" s="50">
        <f>AH210-AH216</f>
        <v>4214.4242857142763</v>
      </c>
    </row>
    <row r="219" spans="5:40" ht="13.2"/>
    <row r="220" spans="5:40" ht="13.2"/>
    <row r="221" spans="5:40" ht="13.2"/>
    <row r="222" spans="5:40" ht="13.2"/>
    <row r="223" spans="5:40" ht="13.2"/>
    <row r="224" spans="5:40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  <row r="1001" ht="13.2"/>
    <row r="1002" ht="13.2"/>
    <row r="1003" ht="13.2"/>
    <row r="1004" ht="13.2"/>
    <row r="1005" ht="13.2"/>
    <row r="1006" ht="13.2"/>
    <row r="1007" ht="13.2"/>
    <row r="1008" ht="13.2"/>
    <row r="1009" ht="13.2"/>
    <row r="1010" ht="13.2"/>
    <row r="1011" ht="13.2"/>
    <row r="1012" ht="13.2"/>
    <row r="1013" ht="13.2"/>
    <row r="1014" ht="13.2"/>
    <row r="1015" ht="13.2"/>
    <row r="1016" ht="13.2"/>
    <row r="1017" ht="13.2"/>
    <row r="1018" ht="13.2"/>
    <row r="1019" ht="13.2"/>
    <row r="1020" ht="13.2"/>
    <row r="1021" ht="13.2"/>
    <row r="1022" ht="13.2"/>
    <row r="1023" ht="13.2"/>
    <row r="1024" ht="13.2"/>
    <row r="1025" ht="13.2"/>
    <row r="1026" ht="13.2"/>
    <row r="1027" ht="13.2"/>
    <row r="1028" ht="13.2"/>
    <row r="1029" ht="13.2"/>
    <row r="1030" ht="13.2"/>
    <row r="1031" ht="13.2"/>
    <row r="1032" ht="13.2"/>
    <row r="1033" ht="13.2"/>
    <row r="1034" ht="13.2"/>
    <row r="1035" ht="13.2"/>
    <row r="1036" ht="13.2"/>
    <row r="1037" ht="13.2"/>
    <row r="1038" ht="13.2"/>
    <row r="1039" ht="13.2"/>
    <row r="1040" ht="13.2"/>
    <row r="1041" ht="13.2"/>
    <row r="1042" ht="13.2"/>
    <row r="1043" ht="13.2"/>
    <row r="1044" ht="13.2"/>
    <row r="1045" ht="13.2"/>
    <row r="1046" ht="13.2"/>
    <row r="1047" ht="13.2"/>
    <row r="1048" ht="13.2"/>
    <row r="1049" ht="13.2"/>
    <row r="1050" ht="13.2"/>
    <row r="1051" ht="13.2"/>
    <row r="1052" ht="13.2"/>
    <row r="1053" ht="13.2"/>
    <row r="1054" ht="13.2"/>
    <row r="1055" ht="13.2"/>
    <row r="1056" ht="13.2"/>
    <row r="1057" ht="13.2"/>
    <row r="1058" ht="13.2"/>
    <row r="1059" ht="13.2"/>
    <row r="1060" ht="13.2"/>
    <row r="1061" ht="13.2"/>
    <row r="1062" ht="13.2"/>
    <row r="1063" ht="13.2"/>
    <row r="1064" ht="13.2"/>
    <row r="1065" ht="13.2"/>
    <row r="1066" ht="13.2"/>
    <row r="1067" ht="13.2"/>
    <row r="1068" ht="13.2"/>
    <row r="1069" ht="13.2"/>
    <row r="1070" ht="13.2"/>
    <row r="1071" ht="13.2"/>
    <row r="1072" ht="13.2"/>
    <row r="1073" ht="13.2"/>
    <row r="1074" ht="13.2"/>
    <row r="1075" ht="13.2"/>
    <row r="1076" ht="13.2"/>
    <row r="1077" ht="13.2"/>
    <row r="1078" ht="13.2"/>
    <row r="1079" ht="13.2"/>
    <row r="1080" ht="13.2"/>
    <row r="1081" ht="13.2"/>
    <row r="1082" ht="13.2"/>
    <row r="1083" ht="13.2"/>
    <row r="1084" ht="13.2"/>
    <row r="1085" ht="13.2"/>
    <row r="1086" ht="13.2"/>
    <row r="1087" ht="13.2"/>
    <row r="1088" ht="13.2"/>
    <row r="1089" ht="13.2"/>
    <row r="1090" ht="13.2"/>
    <row r="1091" ht="13.2"/>
    <row r="1092" ht="13.2"/>
    <row r="1093" ht="13.2"/>
    <row r="1094" ht="13.2"/>
    <row r="1095" ht="13.2"/>
    <row r="1096" ht="13.2"/>
    <row r="1097" ht="13.2"/>
    <row r="1098" ht="13.2"/>
    <row r="1099" ht="13.2"/>
    <row r="1100" ht="13.2"/>
    <row r="1101" ht="13.2"/>
    <row r="1102" ht="13.2"/>
    <row r="1103" ht="13.2"/>
    <row r="1104" ht="13.2"/>
    <row r="1105" ht="13.2"/>
    <row r="1106" ht="13.2"/>
    <row r="1107" ht="13.2"/>
    <row r="1108" ht="13.2"/>
    <row r="1109" ht="13.2"/>
    <row r="1110" ht="13.2"/>
    <row r="1111" ht="13.2"/>
    <row r="1112" ht="13.2"/>
    <row r="1113" ht="13.2"/>
    <row r="1114" ht="13.2"/>
    <row r="1115" ht="13.2"/>
    <row r="1116" ht="13.2"/>
    <row r="1117" ht="13.2"/>
    <row r="1118" ht="13.2"/>
    <row r="1119" ht="13.2"/>
    <row r="1120" ht="13.2"/>
    <row r="1121" ht="13.2"/>
    <row r="1122" ht="13.2"/>
    <row r="1123" ht="13.2"/>
    <row r="1124" ht="13.2"/>
    <row r="1125" ht="13.2"/>
    <row r="1126" ht="13.2"/>
  </sheetData>
  <autoFilter ref="A2:AN177" xr:uid="{CAB81C36-E5FC-4CBF-844F-EF6D3E02048A}"/>
  <mergeCells count="5">
    <mergeCell ref="E1:H1"/>
    <mergeCell ref="Z1:AA1"/>
    <mergeCell ref="AH1:AL1"/>
    <mergeCell ref="T1:X1"/>
    <mergeCell ref="J1:R1"/>
  </mergeCells>
  <phoneticPr fontId="27" type="noConversion"/>
  <pageMargins left="0.25" right="0.25" top="0.75" bottom="0.75" header="0" footer="0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44" customWidth="1"/>
    <col min="3" max="3" width="9.109375" style="15"/>
    <col min="4" max="4" width="16.6640625" style="15" customWidth="1"/>
    <col min="5" max="5" width="9.109375" style="40"/>
    <col min="6" max="6" width="9.109375" style="43"/>
    <col min="7" max="9" width="9.109375" style="40"/>
  </cols>
  <sheetData>
    <row r="1" spans="1:8">
      <c r="B1" s="42"/>
      <c r="C1" s="42" t="s">
        <v>36</v>
      </c>
      <c r="D1" s="42" t="s">
        <v>47</v>
      </c>
      <c r="F1" s="42"/>
      <c r="G1" s="42" t="s">
        <v>36</v>
      </c>
      <c r="H1" s="42" t="s">
        <v>47</v>
      </c>
    </row>
    <row r="2" spans="1:8" ht="26.4">
      <c r="A2" s="33" t="s">
        <v>42</v>
      </c>
      <c r="B2" s="42">
        <v>1</v>
      </c>
      <c r="C2" s="39">
        <v>15</v>
      </c>
      <c r="D2" s="34"/>
      <c r="E2" s="41" t="s">
        <v>49</v>
      </c>
      <c r="F2" s="250">
        <v>1</v>
      </c>
      <c r="G2" s="251">
        <v>35.630000000000003</v>
      </c>
      <c r="H2" s="35"/>
    </row>
    <row r="3" spans="1:8">
      <c r="B3" s="42">
        <v>2</v>
      </c>
      <c r="C3" s="39">
        <v>4.13</v>
      </c>
      <c r="D3" s="34"/>
      <c r="F3" s="250"/>
      <c r="G3" s="251"/>
      <c r="H3" s="35"/>
    </row>
    <row r="4" spans="1:8">
      <c r="B4" s="42">
        <v>3</v>
      </c>
      <c r="C4" s="34"/>
      <c r="D4" s="34">
        <v>7.5</v>
      </c>
      <c r="F4" s="45">
        <v>2</v>
      </c>
      <c r="G4" s="36">
        <v>24.75</v>
      </c>
      <c r="H4" s="35"/>
    </row>
    <row r="5" spans="1:8">
      <c r="B5" s="42">
        <v>4</v>
      </c>
      <c r="C5" s="52">
        <v>6.38</v>
      </c>
      <c r="D5" s="34"/>
      <c r="F5" s="45">
        <v>3</v>
      </c>
      <c r="G5" s="35"/>
      <c r="H5" s="36">
        <v>12.38</v>
      </c>
    </row>
    <row r="6" spans="1:8">
      <c r="B6" s="42">
        <v>5</v>
      </c>
      <c r="C6" s="52">
        <v>6.75</v>
      </c>
      <c r="D6" s="34"/>
      <c r="F6" s="45">
        <v>3</v>
      </c>
      <c r="G6" s="35"/>
      <c r="H6" s="36">
        <v>19.5</v>
      </c>
    </row>
    <row r="7" spans="1:8">
      <c r="B7" s="42">
        <v>6</v>
      </c>
      <c r="C7" s="39">
        <v>10.5</v>
      </c>
      <c r="D7" s="34"/>
      <c r="F7" s="45">
        <v>4</v>
      </c>
      <c r="G7" s="35"/>
      <c r="H7" s="36">
        <v>75</v>
      </c>
    </row>
    <row r="8" spans="1:8">
      <c r="B8" s="42">
        <v>7</v>
      </c>
      <c r="C8" s="34"/>
      <c r="D8" s="34">
        <v>10.130000000000001</v>
      </c>
      <c r="F8" s="45">
        <v>5</v>
      </c>
      <c r="G8" s="36">
        <v>21.38</v>
      </c>
      <c r="H8" s="35"/>
    </row>
    <row r="9" spans="1:8">
      <c r="B9" s="42">
        <v>8</v>
      </c>
      <c r="C9" s="39">
        <v>12.38</v>
      </c>
      <c r="D9" s="34"/>
      <c r="F9" s="45">
        <v>6</v>
      </c>
      <c r="G9" s="36">
        <v>13.13</v>
      </c>
      <c r="H9" s="35"/>
    </row>
    <row r="10" spans="1:8">
      <c r="B10" s="42">
        <v>9</v>
      </c>
      <c r="C10" s="39">
        <v>12.75</v>
      </c>
      <c r="D10" s="34"/>
      <c r="F10" s="45">
        <v>7</v>
      </c>
      <c r="G10" s="36">
        <v>17.63</v>
      </c>
      <c r="H10" s="35"/>
    </row>
    <row r="11" spans="1:8">
      <c r="B11" s="42">
        <v>10</v>
      </c>
      <c r="C11" s="39">
        <v>14.63</v>
      </c>
      <c r="D11" s="34"/>
      <c r="F11" s="45">
        <v>8</v>
      </c>
      <c r="G11" s="36">
        <v>15.75</v>
      </c>
      <c r="H11" s="35"/>
    </row>
    <row r="12" spans="1:8">
      <c r="B12" s="42">
        <v>11</v>
      </c>
      <c r="C12" s="39">
        <v>9.3800000000000008</v>
      </c>
      <c r="D12" s="34"/>
      <c r="F12" s="45" t="s">
        <v>50</v>
      </c>
      <c r="G12" s="35"/>
      <c r="H12" s="36">
        <v>13.88</v>
      </c>
    </row>
    <row r="13" spans="1:8">
      <c r="B13" s="42">
        <v>12</v>
      </c>
      <c r="C13" s="39">
        <v>8.25</v>
      </c>
      <c r="D13" s="34"/>
      <c r="F13" s="45" t="s">
        <v>51</v>
      </c>
      <c r="G13" s="35"/>
      <c r="H13" s="36">
        <v>13.5</v>
      </c>
    </row>
    <row r="14" spans="1:8">
      <c r="B14" s="42">
        <v>13</v>
      </c>
      <c r="C14" s="52">
        <v>13.13</v>
      </c>
      <c r="D14" s="34"/>
      <c r="F14" s="45" t="s">
        <v>52</v>
      </c>
      <c r="G14" s="36">
        <v>13.88</v>
      </c>
      <c r="H14" s="35"/>
    </row>
    <row r="15" spans="1:8">
      <c r="B15" s="42">
        <v>14</v>
      </c>
      <c r="C15" s="39">
        <v>9.75</v>
      </c>
      <c r="D15" s="34"/>
      <c r="F15" s="42"/>
      <c r="G15" s="37"/>
      <c r="H15" s="37"/>
    </row>
    <row r="16" spans="1:8">
      <c r="B16" s="42">
        <v>15</v>
      </c>
      <c r="C16" s="39">
        <v>9.75</v>
      </c>
      <c r="D16" s="34"/>
      <c r="F16" s="42"/>
      <c r="G16" s="37"/>
      <c r="H16" s="37"/>
    </row>
    <row r="17" spans="2:8">
      <c r="B17" s="42">
        <v>16</v>
      </c>
      <c r="C17" s="39">
        <v>8.6300000000000008</v>
      </c>
      <c r="D17" s="34"/>
      <c r="F17" s="42"/>
      <c r="G17" s="37"/>
      <c r="H17" s="37"/>
    </row>
    <row r="18" spans="2:8">
      <c r="B18" s="42">
        <v>17</v>
      </c>
      <c r="C18" s="56">
        <v>9.75</v>
      </c>
      <c r="D18" s="34"/>
      <c r="F18" s="42"/>
      <c r="G18" s="37"/>
      <c r="H18" s="37"/>
    </row>
    <row r="19" spans="2:8">
      <c r="B19" s="42">
        <v>18</v>
      </c>
      <c r="C19" s="39">
        <v>21.38</v>
      </c>
      <c r="D19" s="34"/>
      <c r="F19" s="42"/>
      <c r="G19" s="37"/>
      <c r="H19" s="37"/>
    </row>
    <row r="20" spans="2:8">
      <c r="B20" s="42" t="s">
        <v>43</v>
      </c>
      <c r="C20" s="39">
        <v>12.75</v>
      </c>
      <c r="D20" s="34"/>
      <c r="F20" s="42"/>
      <c r="G20" s="37"/>
      <c r="H20" s="37"/>
    </row>
    <row r="21" spans="2:8">
      <c r="B21" s="42" t="s">
        <v>44</v>
      </c>
      <c r="C21" s="39">
        <v>12.75</v>
      </c>
      <c r="D21" s="34"/>
      <c r="F21" s="42"/>
      <c r="G21" s="37"/>
      <c r="H21" s="37"/>
    </row>
    <row r="22" spans="2:8">
      <c r="B22" s="42">
        <v>20</v>
      </c>
      <c r="C22" s="57"/>
      <c r="D22" s="34">
        <v>9.75</v>
      </c>
      <c r="F22" s="42"/>
      <c r="G22" s="37"/>
      <c r="H22" s="37"/>
    </row>
    <row r="23" spans="2:8">
      <c r="B23" s="42">
        <v>21</v>
      </c>
      <c r="C23" s="39">
        <v>9</v>
      </c>
      <c r="D23" s="34"/>
      <c r="F23" s="42"/>
      <c r="G23" s="37"/>
      <c r="H23" s="37"/>
    </row>
    <row r="24" spans="2:8">
      <c r="B24" s="42">
        <v>22</v>
      </c>
      <c r="C24" s="39">
        <v>8.6300000000000008</v>
      </c>
      <c r="D24" s="34"/>
      <c r="F24" s="42"/>
      <c r="G24" s="37"/>
      <c r="H24" s="37"/>
    </row>
    <row r="25" spans="2:8">
      <c r="B25" s="42">
        <v>23</v>
      </c>
      <c r="C25" s="39">
        <v>8.6300000000000008</v>
      </c>
      <c r="D25" s="34"/>
      <c r="F25" s="42"/>
      <c r="G25" s="37"/>
      <c r="H25" s="37"/>
    </row>
    <row r="26" spans="2:8">
      <c r="B26" s="42">
        <v>24</v>
      </c>
      <c r="C26" s="52">
        <v>9.75</v>
      </c>
      <c r="D26" s="34"/>
      <c r="F26" s="42"/>
      <c r="G26" s="37"/>
      <c r="H26" s="37"/>
    </row>
    <row r="27" spans="2:8">
      <c r="B27" s="42">
        <v>25</v>
      </c>
      <c r="C27" s="34"/>
      <c r="D27" s="34">
        <v>19.5</v>
      </c>
      <c r="F27" s="42"/>
      <c r="G27" s="37"/>
      <c r="H27" s="37"/>
    </row>
    <row r="28" spans="2:8">
      <c r="B28" s="42" t="s">
        <v>45</v>
      </c>
      <c r="C28" s="39">
        <v>10.88</v>
      </c>
      <c r="D28" s="34"/>
      <c r="F28" s="42"/>
      <c r="G28" s="37"/>
      <c r="H28" s="37"/>
    </row>
    <row r="29" spans="2:8">
      <c r="B29" s="42" t="s">
        <v>46</v>
      </c>
      <c r="C29" s="39">
        <v>10.88</v>
      </c>
      <c r="D29" s="34"/>
      <c r="F29" s="42"/>
      <c r="G29" s="37"/>
      <c r="H29" s="37"/>
    </row>
    <row r="30" spans="2:8">
      <c r="B30" s="42">
        <v>27</v>
      </c>
      <c r="C30" s="39">
        <v>15</v>
      </c>
      <c r="D30" s="34"/>
      <c r="F30" s="42"/>
      <c r="G30" s="37"/>
      <c r="H30" s="37"/>
    </row>
    <row r="31" spans="2:8">
      <c r="B31" s="42">
        <v>28</v>
      </c>
      <c r="C31" s="39">
        <v>37.130000000000003</v>
      </c>
      <c r="D31" s="34"/>
      <c r="F31" s="42"/>
      <c r="G31" s="37"/>
      <c r="H31" s="37"/>
    </row>
    <row r="32" spans="2:8">
      <c r="B32" s="42">
        <v>29</v>
      </c>
      <c r="C32" s="39">
        <v>9.75</v>
      </c>
      <c r="D32" s="34"/>
      <c r="F32" s="42"/>
      <c r="G32" s="37"/>
      <c r="H32" s="37"/>
    </row>
    <row r="33" spans="2:9">
      <c r="B33" s="42">
        <v>30</v>
      </c>
      <c r="C33" s="39">
        <v>9.3800000000000008</v>
      </c>
      <c r="D33" s="34"/>
      <c r="F33" s="42"/>
      <c r="G33" s="37"/>
      <c r="H33" s="37"/>
    </row>
    <row r="34" spans="2:9">
      <c r="B34" s="42" t="s">
        <v>48</v>
      </c>
      <c r="C34" s="39">
        <v>52.13</v>
      </c>
      <c r="D34" s="34"/>
      <c r="F34" s="42"/>
      <c r="G34" s="37"/>
      <c r="H34" s="37"/>
    </row>
    <row r="35" spans="2:9" ht="13.8" thickBot="1">
      <c r="B35" s="43"/>
      <c r="C35" s="47">
        <f>SUM(C2:C34)</f>
        <v>379.19999999999993</v>
      </c>
      <c r="D35" s="38">
        <f>SUM(D2:D34)</f>
        <v>46.88</v>
      </c>
      <c r="F35" s="42"/>
      <c r="G35" s="48">
        <f>SUM(G2:G34)</f>
        <v>142.14999999999998</v>
      </c>
      <c r="H35" s="37">
        <f>SUM(H2:H34)</f>
        <v>134.26</v>
      </c>
    </row>
    <row r="36" spans="2:9" ht="13.8" thickTop="1"/>
    <row r="38" spans="2:9" ht="26.4">
      <c r="B38" s="44" t="s">
        <v>53</v>
      </c>
      <c r="C38" s="49">
        <f>C35+G35</f>
        <v>521.34999999999991</v>
      </c>
    </row>
    <row r="40" spans="2:9">
      <c r="B40" s="44" t="s">
        <v>47</v>
      </c>
      <c r="C40" s="15">
        <f>D35+H35</f>
        <v>181.14</v>
      </c>
      <c r="D40" s="15" t="s">
        <v>54</v>
      </c>
    </row>
    <row r="42" spans="2:9" s="30" customFormat="1" ht="26.4">
      <c r="B42" s="44" t="s">
        <v>56</v>
      </c>
      <c r="C42" s="53">
        <f>C26+C22+C14+C6+C5</f>
        <v>36.010000000000005</v>
      </c>
      <c r="D42" s="15"/>
      <c r="E42" s="40"/>
      <c r="F42" s="43"/>
      <c r="G42" s="40"/>
      <c r="H42" s="40"/>
      <c r="I42" s="40"/>
    </row>
    <row r="43" spans="2:9" ht="13.8" thickBot="1"/>
    <row r="44" spans="2:9" ht="13.8" thickBot="1">
      <c r="B44" s="58" t="s">
        <v>15</v>
      </c>
      <c r="C44" s="59">
        <f>C38-C42</f>
        <v>485.33999999999992</v>
      </c>
      <c r="D44" s="60" t="s">
        <v>57</v>
      </c>
    </row>
    <row r="46" spans="2:9">
      <c r="B46" s="44" t="s">
        <v>55</v>
      </c>
      <c r="C46" s="50">
        <v>700</v>
      </c>
      <c r="D46" s="61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5" customWidth="1"/>
  </cols>
  <sheetData>
    <row r="1" spans="1:6">
      <c r="A1" s="5"/>
      <c r="B1" s="6" t="s">
        <v>19</v>
      </c>
      <c r="C1" s="3"/>
      <c r="D1" s="3"/>
      <c r="E1" s="3"/>
      <c r="F1" s="4"/>
    </row>
    <row r="2" spans="1:6">
      <c r="A2" s="7"/>
      <c r="B2" s="8"/>
      <c r="C2" s="9"/>
      <c r="D2" s="9"/>
      <c r="E2" s="9"/>
      <c r="F2" s="55"/>
    </row>
    <row r="3" spans="1:6">
      <c r="A3" s="10" t="s">
        <v>0</v>
      </c>
      <c r="B3" s="12" t="s">
        <v>7</v>
      </c>
      <c r="C3" s="11" t="s">
        <v>20</v>
      </c>
      <c r="D3" s="12" t="s">
        <v>21</v>
      </c>
      <c r="E3" s="12" t="s">
        <v>23</v>
      </c>
      <c r="F3" s="20" t="s">
        <v>22</v>
      </c>
    </row>
    <row r="4" spans="1:6">
      <c r="A4" s="21"/>
      <c r="B4" s="42">
        <v>1</v>
      </c>
      <c r="D4" s="39">
        <v>15</v>
      </c>
      <c r="E4" s="27" t="s">
        <v>32</v>
      </c>
    </row>
    <row r="5" spans="1:6">
      <c r="A5" s="21"/>
      <c r="B5" s="42">
        <v>2</v>
      </c>
      <c r="D5" s="39">
        <v>4.13</v>
      </c>
      <c r="E5" s="27" t="s">
        <v>32</v>
      </c>
    </row>
    <row r="6" spans="1:6">
      <c r="A6" s="21"/>
      <c r="B6" s="42">
        <v>4</v>
      </c>
      <c r="D6" s="52">
        <v>6.38</v>
      </c>
      <c r="E6" s="27" t="s">
        <v>32</v>
      </c>
    </row>
    <row r="7" spans="1:6">
      <c r="A7" s="21"/>
      <c r="B7" s="42">
        <v>5</v>
      </c>
      <c r="D7" s="52">
        <v>6.75</v>
      </c>
      <c r="E7" s="27" t="s">
        <v>32</v>
      </c>
    </row>
    <row r="8" spans="1:6">
      <c r="A8" s="21"/>
      <c r="B8" s="42">
        <v>6</v>
      </c>
      <c r="D8" s="39">
        <v>10.5</v>
      </c>
      <c r="E8" s="27" t="s">
        <v>32</v>
      </c>
    </row>
    <row r="9" spans="1:6">
      <c r="A9" s="21"/>
      <c r="B9" s="42">
        <v>8</v>
      </c>
      <c r="D9" s="39">
        <v>12.38</v>
      </c>
      <c r="E9" s="27" t="s">
        <v>32</v>
      </c>
    </row>
    <row r="10" spans="1:6">
      <c r="A10" s="21"/>
      <c r="B10" s="42">
        <v>9</v>
      </c>
      <c r="D10" s="39">
        <v>12.75</v>
      </c>
      <c r="E10" s="27" t="s">
        <v>32</v>
      </c>
    </row>
    <row r="11" spans="1:6">
      <c r="A11" s="21"/>
      <c r="B11" s="42">
        <v>10</v>
      </c>
      <c r="D11" s="39">
        <v>14.63</v>
      </c>
      <c r="E11" s="27" t="s">
        <v>32</v>
      </c>
    </row>
    <row r="12" spans="1:6">
      <c r="A12" s="21"/>
      <c r="B12" s="42">
        <v>11</v>
      </c>
      <c r="D12" s="39">
        <v>9.3800000000000008</v>
      </c>
      <c r="E12" s="27" t="s">
        <v>32</v>
      </c>
    </row>
    <row r="13" spans="1:6">
      <c r="A13" s="21"/>
      <c r="B13" s="42">
        <v>12</v>
      </c>
      <c r="D13" s="39">
        <v>8.25</v>
      </c>
      <c r="E13" s="27" t="s">
        <v>32</v>
      </c>
    </row>
    <row r="14" spans="1:6">
      <c r="A14" s="21"/>
      <c r="B14" s="42">
        <v>13</v>
      </c>
      <c r="D14" s="52">
        <v>13.13</v>
      </c>
      <c r="E14" s="27" t="s">
        <v>32</v>
      </c>
    </row>
    <row r="15" spans="1:6">
      <c r="A15" s="21"/>
      <c r="B15" s="42">
        <v>14</v>
      </c>
      <c r="D15" s="39">
        <v>9.75</v>
      </c>
      <c r="E15" s="27" t="s">
        <v>32</v>
      </c>
    </row>
    <row r="16" spans="1:6">
      <c r="A16" s="21"/>
      <c r="B16" s="42">
        <v>15</v>
      </c>
      <c r="D16" s="39">
        <v>9.75</v>
      </c>
      <c r="E16" s="27" t="s">
        <v>32</v>
      </c>
    </row>
    <row r="17" spans="1:5">
      <c r="A17" s="21"/>
      <c r="B17" s="42">
        <v>16</v>
      </c>
      <c r="D17" s="39">
        <v>8.6300000000000008</v>
      </c>
      <c r="E17" s="27" t="s">
        <v>32</v>
      </c>
    </row>
    <row r="18" spans="1:5">
      <c r="A18" s="21"/>
      <c r="B18" s="42">
        <v>17</v>
      </c>
      <c r="D18" s="51">
        <v>9.75</v>
      </c>
      <c r="E18" s="27" t="s">
        <v>32</v>
      </c>
    </row>
    <row r="19" spans="1:5">
      <c r="A19" s="21"/>
      <c r="B19" s="42">
        <v>18</v>
      </c>
      <c r="D19" s="39">
        <v>21.38</v>
      </c>
      <c r="E19" s="27" t="s">
        <v>32</v>
      </c>
    </row>
    <row r="20" spans="1:5">
      <c r="A20" s="21"/>
      <c r="B20" s="42" t="s">
        <v>43</v>
      </c>
      <c r="D20" s="39">
        <v>12.75</v>
      </c>
      <c r="E20" s="27" t="s">
        <v>32</v>
      </c>
    </row>
    <row r="21" spans="1:5">
      <c r="A21" s="21"/>
      <c r="B21" s="42" t="s">
        <v>44</v>
      </c>
      <c r="D21" s="39">
        <v>12.75</v>
      </c>
      <c r="E21" s="27" t="s">
        <v>32</v>
      </c>
    </row>
    <row r="22" spans="1:5">
      <c r="A22" s="21"/>
      <c r="B22" s="42">
        <v>20</v>
      </c>
      <c r="D22" s="52">
        <v>9.75</v>
      </c>
      <c r="E22" s="27" t="s">
        <v>32</v>
      </c>
    </row>
    <row r="23" spans="1:5">
      <c r="A23" s="21"/>
      <c r="B23" s="42">
        <v>21</v>
      </c>
      <c r="D23" s="39">
        <v>9</v>
      </c>
      <c r="E23" s="27" t="s">
        <v>32</v>
      </c>
    </row>
    <row r="24" spans="1:5">
      <c r="A24" s="21"/>
      <c r="B24" s="42">
        <v>22</v>
      </c>
      <c r="D24" s="39">
        <v>8.6300000000000008</v>
      </c>
      <c r="E24" s="27" t="s">
        <v>32</v>
      </c>
    </row>
    <row r="25" spans="1:5">
      <c r="A25" s="21"/>
      <c r="B25" s="42">
        <v>23</v>
      </c>
      <c r="D25" s="39">
        <v>8.6300000000000008</v>
      </c>
      <c r="E25" s="27" t="s">
        <v>32</v>
      </c>
    </row>
    <row r="26" spans="1:5">
      <c r="A26" s="21"/>
      <c r="B26" s="42">
        <v>24</v>
      </c>
      <c r="D26" s="52">
        <v>9.75</v>
      </c>
      <c r="E26" s="27" t="s">
        <v>32</v>
      </c>
    </row>
    <row r="27" spans="1:5">
      <c r="A27" s="21"/>
      <c r="B27" s="42" t="s">
        <v>45</v>
      </c>
      <c r="D27" s="39">
        <v>10.88</v>
      </c>
      <c r="E27" s="27" t="s">
        <v>32</v>
      </c>
    </row>
    <row r="28" spans="1:5">
      <c r="A28" s="21"/>
      <c r="B28" s="42" t="s">
        <v>46</v>
      </c>
      <c r="D28" s="39">
        <v>10.88</v>
      </c>
      <c r="E28" s="27" t="s">
        <v>32</v>
      </c>
    </row>
    <row r="29" spans="1:5">
      <c r="A29" s="21"/>
      <c r="B29" s="42">
        <v>27</v>
      </c>
      <c r="D29" s="39">
        <v>15</v>
      </c>
      <c r="E29" s="27" t="s">
        <v>32</v>
      </c>
    </row>
    <row r="30" spans="1:5">
      <c r="A30" s="21"/>
      <c r="B30" s="42">
        <v>28</v>
      </c>
      <c r="D30" s="39">
        <v>37.130000000000003</v>
      </c>
      <c r="E30" s="27" t="s">
        <v>32</v>
      </c>
    </row>
    <row r="31" spans="1:5">
      <c r="A31" s="21"/>
      <c r="B31" s="42">
        <v>29</v>
      </c>
      <c r="D31" s="39">
        <v>9.75</v>
      </c>
      <c r="E31" s="27" t="s">
        <v>32</v>
      </c>
    </row>
    <row r="32" spans="1:5">
      <c r="A32" s="21"/>
      <c r="B32" s="42">
        <v>30</v>
      </c>
      <c r="D32" s="39">
        <v>9.3800000000000008</v>
      </c>
      <c r="E32" s="27" t="s">
        <v>32</v>
      </c>
    </row>
    <row r="33" spans="1:5">
      <c r="A33" s="21"/>
      <c r="B33" s="42" t="s">
        <v>48</v>
      </c>
      <c r="D33" s="39">
        <v>52.13</v>
      </c>
      <c r="E33" s="27" t="s">
        <v>32</v>
      </c>
    </row>
    <row r="34" spans="1:5">
      <c r="A34" s="21"/>
      <c r="B34" s="45">
        <v>1</v>
      </c>
      <c r="D34" s="54">
        <v>35.630000000000003</v>
      </c>
      <c r="E34" s="27" t="s">
        <v>32</v>
      </c>
    </row>
    <row r="35" spans="1:5">
      <c r="A35" s="21"/>
      <c r="B35" s="45">
        <v>2</v>
      </c>
      <c r="D35" s="54">
        <v>24.75</v>
      </c>
      <c r="E35" s="27" t="s">
        <v>32</v>
      </c>
    </row>
    <row r="36" spans="1:5">
      <c r="A36" s="21"/>
      <c r="B36" s="45">
        <v>5</v>
      </c>
      <c r="D36" s="54">
        <v>21.38</v>
      </c>
      <c r="E36" s="27" t="s">
        <v>32</v>
      </c>
    </row>
    <row r="37" spans="1:5">
      <c r="A37" s="21"/>
      <c r="B37" s="45">
        <v>6</v>
      </c>
      <c r="D37" s="54">
        <v>13.13</v>
      </c>
      <c r="E37" s="27" t="s">
        <v>32</v>
      </c>
    </row>
    <row r="38" spans="1:5">
      <c r="A38" s="21"/>
      <c r="B38" s="45">
        <v>7</v>
      </c>
      <c r="D38" s="54">
        <v>17.63</v>
      </c>
      <c r="E38" s="27" t="s">
        <v>32</v>
      </c>
    </row>
    <row r="39" spans="1:5">
      <c r="A39" s="21"/>
      <c r="B39" s="45">
        <v>8</v>
      </c>
      <c r="D39" s="54">
        <v>15.75</v>
      </c>
      <c r="E39" s="27" t="s">
        <v>32</v>
      </c>
    </row>
    <row r="40" spans="1:5">
      <c r="A40" s="21"/>
      <c r="B40" s="45" t="s">
        <v>52</v>
      </c>
      <c r="D40" s="54">
        <v>13.88</v>
      </c>
      <c r="E40" s="27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Receipts</vt:lpstr>
      <vt:lpstr> Budget Performance 2021-22</vt:lpstr>
      <vt:lpstr>Allotment Rents</vt:lpstr>
      <vt:lpstr>Invoice Raised</vt:lpstr>
      <vt:lpstr>Receipts!Print_Area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2021-10-10T18:58:24Z</cp:lastPrinted>
  <dcterms:created xsi:type="dcterms:W3CDTF">2019-04-12T15:29:38Z</dcterms:created>
  <dcterms:modified xsi:type="dcterms:W3CDTF">2021-10-19T21:58:20Z</dcterms:modified>
</cp:coreProperties>
</file>