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1\paperwork Jan meeting\"/>
    </mc:Choice>
  </mc:AlternateContent>
  <xr:revisionPtr revIDLastSave="0" documentId="8_{258B35D3-5D71-446F-8F42-311881495EAE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Overview" sheetId="10" r:id="rId1"/>
    <sheet name="2021 Forecast Allotment Account" sheetId="8" r:id="rId2"/>
    <sheet name="2020 Allotment Account" sheetId="6" r:id="rId3"/>
    <sheet name="2019 Allotment Account" sheetId="3" r:id="rId4"/>
    <sheet name="2018 Allotment Account " sheetId="9" r:id="rId5"/>
    <sheet name="Land costs" sheetId="7" r:id="rId6"/>
  </sheets>
  <definedNames>
    <definedName name="categories">OFFSET(#REF!,0,0,MATCH(REPT("z",255),#REF!),1)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0" l="1"/>
  <c r="C5" i="10"/>
  <c r="C6" i="10"/>
  <c r="C7" i="10"/>
  <c r="C12" i="9"/>
  <c r="C18" i="9" s="1"/>
  <c r="C13" i="6"/>
  <c r="C13" i="8" l="1"/>
  <c r="C19" i="8" s="1"/>
  <c r="C12" i="3"/>
  <c r="C19" i="6" l="1"/>
  <c r="C18" i="3" l="1"/>
</calcChain>
</file>

<file path=xl/sharedStrings.xml><?xml version="1.0" encoding="utf-8"?>
<sst xmlns="http://schemas.openxmlformats.org/spreadsheetml/2006/main" count="113" uniqueCount="44">
  <si>
    <t>Total</t>
  </si>
  <si>
    <t>Rent Cost</t>
  </si>
  <si>
    <t>Water Cost</t>
  </si>
  <si>
    <t>Income</t>
  </si>
  <si>
    <t>Other Costs</t>
  </si>
  <si>
    <t>Received</t>
  </si>
  <si>
    <t>Hedge Cutting</t>
  </si>
  <si>
    <t>Service Lawn Mowers</t>
  </si>
  <si>
    <t>Review September 2020</t>
  </si>
  <si>
    <t>2 mowers</t>
  </si>
  <si>
    <t>10 hours per annum</t>
  </si>
  <si>
    <t>19 hours per annum</t>
  </si>
  <si>
    <t>Strim and Clear Plots</t>
  </si>
  <si>
    <t>Loss</t>
  </si>
  <si>
    <t>Plot Cost</t>
  </si>
  <si>
    <t>Year</t>
  </si>
  <si>
    <t>Per Rod</t>
  </si>
  <si>
    <t>Per Sq Metre</t>
  </si>
  <si>
    <t>10p</t>
  </si>
  <si>
    <t>15p</t>
  </si>
  <si>
    <t>20p</t>
  </si>
  <si>
    <t>Land Rent</t>
  </si>
  <si>
    <t>Covers Both</t>
  </si>
  <si>
    <t>Great Waltham Allotments 2019</t>
  </si>
  <si>
    <t>Great Waltham Allotments 2020</t>
  </si>
  <si>
    <t>Covering Material</t>
  </si>
  <si>
    <t>Bury+ Brook Mead</t>
  </si>
  <si>
    <t>Admin of Allotments</t>
  </si>
  <si>
    <t>Letters , Invoices , Postage etc</t>
  </si>
  <si>
    <t xml:space="preserve">Heavy Duty material </t>
  </si>
  <si>
    <t>Strim ,Clear and Cover Plots</t>
  </si>
  <si>
    <t>Note 1 mower will need to be replaced 2021</t>
  </si>
  <si>
    <t>Forecast</t>
  </si>
  <si>
    <t>1 mower ?</t>
  </si>
  <si>
    <t>Note 1 mower will need to be replaced/ removed 2021</t>
  </si>
  <si>
    <t>Great Waltham Allotments 2021</t>
  </si>
  <si>
    <t>FORECAST</t>
  </si>
  <si>
    <t>AT £3.75 PER ROD</t>
  </si>
  <si>
    <t>6 MONTHS £3.75 AND 6 MONTHS £5.00</t>
  </si>
  <si>
    <t>12 MONTHS £5.00</t>
  </si>
  <si>
    <t>Great Waltham Allotments 2018</t>
  </si>
  <si>
    <t>Overview</t>
  </si>
  <si>
    <t>Allotment Accounts</t>
  </si>
  <si>
    <t>£500 tree removal to be added (December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</si>
</sst>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5">
    <font>
      <sz val="10"/>
      <color rgb="FF000000"/>
      <name val="Helvetica Neue"/>
    </font>
    <font>
      <b/>
      <sz val="10"/>
      <color rgb="FF000000"/>
      <name val="Helvetica Neue"/>
    </font>
    <font>
      <sz val="10"/>
      <color rgb="FFFF0000"/>
      <name val="Helvetica Neue"/>
    </font>
    <font>
      <b/>
      <u/>
      <sz val="10"/>
      <color rgb="FF000000"/>
      <name val="Helvetica Neue"/>
    </font>
    <font>
      <b/>
      <i/>
      <u/>
      <sz val="12"/>
      <color rgb="FFFF0000"/>
      <name val="Helvetica Neue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top" wrapText="1"/>
    </xf>
    <xf numFmtId="8" fontId="0" fillId="0" borderId="0" xfId="0" applyNumberFormat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0" fontId="0" fillId="2" borderId="0" xfId="0" applyFill="1"/>
    <xf numFmtId="8" fontId="0" fillId="2" borderId="0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1" fillId="0" borderId="0" xfId="0" applyFont="1"/>
    <xf numFmtId="8" fontId="0" fillId="0" borderId="0" xfId="0" applyNumberFormat="1"/>
    <xf numFmtId="8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1" fillId="0" borderId="9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6" fontId="0" fillId="0" borderId="9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8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8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8" fontId="1" fillId="0" borderId="1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583F-83F0-4A22-8EA2-A0645D5F2ABC}">
  <dimension ref="A1:E7"/>
  <sheetViews>
    <sheetView workbookViewId="0">
      <selection activeCell="A8" sqref="A8"/>
    </sheetView>
  </sheetViews>
  <sheetFormatPr defaultRowHeight="13.2"/>
  <cols>
    <col min="1" max="1" width="16.44140625" style="14" bestFit="1" customWidth="1"/>
    <col min="3" max="3" width="9.77734375" bestFit="1" customWidth="1"/>
    <col min="5" max="5" width="44.21875" bestFit="1" customWidth="1"/>
  </cols>
  <sheetData>
    <row r="1" spans="1:5">
      <c r="A1" s="14" t="s">
        <v>41</v>
      </c>
    </row>
    <row r="2" spans="1:5">
      <c r="A2" s="14" t="s">
        <v>42</v>
      </c>
    </row>
    <row r="4" spans="1:5">
      <c r="A4" s="14">
        <v>2021</v>
      </c>
      <c r="C4" s="9">
        <f>SUM('2021 Forecast Allotment Account'!C19)</f>
        <v>-1005</v>
      </c>
    </row>
    <row r="5" spans="1:5">
      <c r="A5" s="14">
        <v>2020</v>
      </c>
      <c r="C5" s="9">
        <f>SUM('2020 Allotment Account'!C19)</f>
        <v>-1454.53</v>
      </c>
      <c r="E5" t="s">
        <v>43</v>
      </c>
    </row>
    <row r="6" spans="1:5">
      <c r="A6" s="14">
        <v>2019</v>
      </c>
      <c r="C6" s="9">
        <f>SUM('2019 Allotment Account'!C18)</f>
        <v>-1057.52</v>
      </c>
    </row>
    <row r="7" spans="1:5">
      <c r="A7" s="14">
        <v>2018</v>
      </c>
      <c r="C7" s="9">
        <f>SUM('2018 Allotment Account '!C18)</f>
        <v>-774.27900000000011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7D25-8BBA-4373-8129-4E4F64000391}">
  <dimension ref="A1:K23"/>
  <sheetViews>
    <sheetView tabSelected="1" workbookViewId="0">
      <selection activeCell="D19" sqref="D19"/>
    </sheetView>
  </sheetViews>
  <sheetFormatPr defaultRowHeight="13.2"/>
  <cols>
    <col min="1" max="1" width="12.5546875" customWidth="1"/>
    <col min="2" max="2" width="24.33203125" bestFit="1" customWidth="1"/>
    <col min="3" max="3" width="9.77734375" style="2" bestFit="1" customWidth="1"/>
    <col min="4" max="4" width="26.44140625" style="6" bestFit="1" customWidth="1"/>
    <col min="6" max="6" width="45.109375" bestFit="1" customWidth="1"/>
  </cols>
  <sheetData>
    <row r="1" spans="1:6" ht="15.6">
      <c r="A1" s="13" t="s">
        <v>35</v>
      </c>
      <c r="B1" s="8"/>
      <c r="D1" s="39" t="s">
        <v>36</v>
      </c>
    </row>
    <row r="2" spans="1:6">
      <c r="C2" s="3"/>
    </row>
    <row r="3" spans="1:6">
      <c r="A3" s="8" t="s">
        <v>1</v>
      </c>
      <c r="B3" t="s">
        <v>0</v>
      </c>
      <c r="C3" s="3">
        <v>700</v>
      </c>
      <c r="D3" s="6" t="s">
        <v>8</v>
      </c>
    </row>
    <row r="4" spans="1:6">
      <c r="C4" s="3"/>
    </row>
    <row r="5" spans="1:6">
      <c r="A5" s="8" t="s">
        <v>2</v>
      </c>
      <c r="B5" t="s">
        <v>26</v>
      </c>
      <c r="C5" s="3">
        <v>340</v>
      </c>
    </row>
    <row r="6" spans="1:6">
      <c r="C6" s="3"/>
    </row>
    <row r="7" spans="1:6">
      <c r="A7" s="8" t="s">
        <v>4</v>
      </c>
      <c r="B7" t="s">
        <v>6</v>
      </c>
      <c r="C7" s="3">
        <v>105</v>
      </c>
      <c r="D7" s="6" t="s">
        <v>10</v>
      </c>
    </row>
    <row r="8" spans="1:6">
      <c r="B8" t="s">
        <v>7</v>
      </c>
      <c r="C8" s="3">
        <v>80</v>
      </c>
      <c r="D8" s="6" t="s">
        <v>33</v>
      </c>
      <c r="F8" t="s">
        <v>34</v>
      </c>
    </row>
    <row r="9" spans="1:6">
      <c r="B9" t="s">
        <v>30</v>
      </c>
      <c r="C9" s="3">
        <v>190</v>
      </c>
      <c r="D9" s="6" t="s">
        <v>11</v>
      </c>
    </row>
    <row r="10" spans="1:6">
      <c r="B10" t="s">
        <v>25</v>
      </c>
      <c r="C10" s="3">
        <v>100</v>
      </c>
      <c r="D10" s="6" t="s">
        <v>29</v>
      </c>
    </row>
    <row r="11" spans="1:6">
      <c r="B11" t="s">
        <v>27</v>
      </c>
      <c r="C11" s="3">
        <v>220</v>
      </c>
      <c r="D11" s="6" t="s">
        <v>28</v>
      </c>
    </row>
    <row r="12" spans="1:6" ht="13.8" thickBot="1">
      <c r="C12" s="10"/>
    </row>
    <row r="13" spans="1:6" ht="14.4" thickTop="1" thickBot="1">
      <c r="A13" s="8" t="s">
        <v>0</v>
      </c>
      <c r="C13" s="10">
        <f>SUM(C3:C11)</f>
        <v>1735</v>
      </c>
    </row>
    <row r="14" spans="1:6" ht="13.8" thickTop="1">
      <c r="C14" s="3"/>
    </row>
    <row r="15" spans="1:6" ht="16.5" customHeight="1">
      <c r="A15" s="4"/>
      <c r="B15" s="4"/>
      <c r="C15" s="5"/>
      <c r="D15" s="7"/>
    </row>
    <row r="17" spans="1:11">
      <c r="A17" s="8" t="s">
        <v>3</v>
      </c>
      <c r="B17" t="s">
        <v>32</v>
      </c>
      <c r="C17" s="2">
        <v>730</v>
      </c>
      <c r="D17" s="6" t="s">
        <v>39</v>
      </c>
      <c r="E17" s="12"/>
    </row>
    <row r="18" spans="1:11" ht="13.8" thickBot="1"/>
    <row r="19" spans="1:11" ht="13.8" thickBot="1">
      <c r="A19" s="8" t="s">
        <v>0</v>
      </c>
      <c r="B19" s="21" t="s">
        <v>13</v>
      </c>
      <c r="C19" s="32">
        <f>C17-C13</f>
        <v>-1005</v>
      </c>
    </row>
    <row r="22" spans="1:11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279B-EF92-45CD-9BA8-1614E348932A}">
  <dimension ref="A1:K23"/>
  <sheetViews>
    <sheetView workbookViewId="0">
      <selection activeCell="B24" sqref="B24"/>
    </sheetView>
  </sheetViews>
  <sheetFormatPr defaultRowHeight="13.2"/>
  <cols>
    <col min="1" max="1" width="12.5546875" customWidth="1"/>
    <col min="2" max="2" width="24.33203125" bestFit="1" customWidth="1"/>
    <col min="3" max="3" width="9.77734375" style="2" bestFit="1" customWidth="1"/>
    <col min="4" max="4" width="34.77734375" style="6" bestFit="1" customWidth="1"/>
    <col min="6" max="6" width="36.88671875" bestFit="1" customWidth="1"/>
  </cols>
  <sheetData>
    <row r="1" spans="1:6">
      <c r="A1" s="13" t="s">
        <v>24</v>
      </c>
      <c r="B1" s="8"/>
    </row>
    <row r="2" spans="1:6">
      <c r="C2" s="3"/>
    </row>
    <row r="3" spans="1:6">
      <c r="A3" s="8" t="s">
        <v>1</v>
      </c>
      <c r="B3" t="s">
        <v>0</v>
      </c>
      <c r="C3" s="3">
        <v>700</v>
      </c>
      <c r="D3" s="6" t="s">
        <v>8</v>
      </c>
    </row>
    <row r="4" spans="1:6">
      <c r="C4" s="3"/>
    </row>
    <row r="5" spans="1:6">
      <c r="A5" s="8" t="s">
        <v>2</v>
      </c>
      <c r="B5" t="s">
        <v>26</v>
      </c>
      <c r="C5" s="3">
        <v>340</v>
      </c>
    </row>
    <row r="6" spans="1:6">
      <c r="C6" s="3"/>
    </row>
    <row r="7" spans="1:6">
      <c r="A7" s="8" t="s">
        <v>4</v>
      </c>
      <c r="B7" t="s">
        <v>6</v>
      </c>
      <c r="C7" s="3">
        <v>100</v>
      </c>
      <c r="D7" s="6" t="s">
        <v>10</v>
      </c>
    </row>
    <row r="8" spans="1:6">
      <c r="B8" t="s">
        <v>7</v>
      </c>
      <c r="C8" s="3">
        <v>154</v>
      </c>
      <c r="D8" s="6" t="s">
        <v>9</v>
      </c>
      <c r="F8" t="s">
        <v>31</v>
      </c>
    </row>
    <row r="9" spans="1:6">
      <c r="B9" t="s">
        <v>30</v>
      </c>
      <c r="C9" s="3">
        <v>190</v>
      </c>
      <c r="D9" s="6" t="s">
        <v>11</v>
      </c>
    </row>
    <row r="10" spans="1:6">
      <c r="B10" t="s">
        <v>25</v>
      </c>
      <c r="C10" s="3">
        <v>200</v>
      </c>
      <c r="D10" s="6" t="s">
        <v>29</v>
      </c>
    </row>
    <row r="11" spans="1:6">
      <c r="B11" t="s">
        <v>27</v>
      </c>
      <c r="C11" s="3">
        <v>220</v>
      </c>
      <c r="D11" s="6" t="s">
        <v>28</v>
      </c>
    </row>
    <row r="12" spans="1:6" ht="13.8" thickBot="1">
      <c r="C12" s="10"/>
    </row>
    <row r="13" spans="1:6" ht="14.4" thickTop="1" thickBot="1">
      <c r="A13" s="8" t="s">
        <v>0</v>
      </c>
      <c r="C13" s="10">
        <f>SUM(C3:C11)</f>
        <v>1904</v>
      </c>
    </row>
    <row r="14" spans="1:6" ht="13.8" thickTop="1">
      <c r="C14" s="3"/>
    </row>
    <row r="15" spans="1:6" ht="16.5" customHeight="1">
      <c r="A15" s="4"/>
      <c r="B15" s="4"/>
      <c r="C15" s="5"/>
      <c r="D15" s="7"/>
    </row>
    <row r="17" spans="1:11">
      <c r="A17" s="8" t="s">
        <v>3</v>
      </c>
      <c r="B17" t="s">
        <v>5</v>
      </c>
      <c r="C17" s="2">
        <v>449.47</v>
      </c>
      <c r="D17" s="6" t="s">
        <v>38</v>
      </c>
      <c r="E17" s="12"/>
    </row>
    <row r="18" spans="1:11" ht="13.8" thickBot="1"/>
    <row r="19" spans="1:11" ht="13.8" thickBot="1">
      <c r="A19" s="8" t="s">
        <v>0</v>
      </c>
      <c r="B19" s="21" t="s">
        <v>13</v>
      </c>
      <c r="C19" s="32">
        <f>C17-C13</f>
        <v>-1454.53</v>
      </c>
    </row>
    <row r="22" spans="1:11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workbookViewId="0">
      <selection activeCell="D18" sqref="D18"/>
    </sheetView>
  </sheetViews>
  <sheetFormatPr defaultRowHeight="13.2"/>
  <cols>
    <col min="1" max="1" width="12.5546875" customWidth="1"/>
    <col min="2" max="2" width="19.109375" bestFit="1" customWidth="1"/>
    <col min="3" max="3" width="9.77734375" style="2" bestFit="1" customWidth="1"/>
    <col min="4" max="4" width="26.44140625" style="6" bestFit="1" customWidth="1"/>
  </cols>
  <sheetData>
    <row r="1" spans="1:5">
      <c r="A1" s="13" t="s">
        <v>23</v>
      </c>
      <c r="B1" s="8"/>
    </row>
    <row r="2" spans="1:5">
      <c r="C2" s="3"/>
    </row>
    <row r="3" spans="1:5">
      <c r="A3" s="8" t="s">
        <v>1</v>
      </c>
      <c r="B3" t="s">
        <v>0</v>
      </c>
      <c r="C3" s="3">
        <v>700</v>
      </c>
    </row>
    <row r="4" spans="1:5">
      <c r="C4" s="3"/>
    </row>
    <row r="5" spans="1:5">
      <c r="A5" s="8" t="s">
        <v>2</v>
      </c>
      <c r="B5" t="s">
        <v>26</v>
      </c>
      <c r="C5" s="3">
        <v>231</v>
      </c>
    </row>
    <row r="6" spans="1:5">
      <c r="C6" s="3"/>
    </row>
    <row r="7" spans="1:5">
      <c r="A7" s="8" t="s">
        <v>4</v>
      </c>
      <c r="B7" t="s">
        <v>6</v>
      </c>
      <c r="C7" s="3">
        <v>100</v>
      </c>
      <c r="D7" s="6" t="s">
        <v>10</v>
      </c>
    </row>
    <row r="8" spans="1:5">
      <c r="B8" t="s">
        <v>7</v>
      </c>
      <c r="C8" s="3">
        <v>140</v>
      </c>
      <c r="D8" s="6" t="s">
        <v>9</v>
      </c>
    </row>
    <row r="9" spans="1:5">
      <c r="B9" t="s">
        <v>12</v>
      </c>
      <c r="C9" s="3">
        <v>190</v>
      </c>
      <c r="D9" s="6" t="s">
        <v>11</v>
      </c>
    </row>
    <row r="10" spans="1:5">
      <c r="B10" t="s">
        <v>27</v>
      </c>
      <c r="C10" s="3">
        <v>240</v>
      </c>
      <c r="D10" s="6" t="s">
        <v>28</v>
      </c>
    </row>
    <row r="11" spans="1:5" ht="13.8" thickBot="1">
      <c r="C11" s="10"/>
    </row>
    <row r="12" spans="1:5" ht="14.4" thickTop="1" thickBot="1">
      <c r="A12" s="8" t="s">
        <v>0</v>
      </c>
      <c r="C12" s="10">
        <f>SUM(C3:C10)</f>
        <v>1601</v>
      </c>
    </row>
    <row r="13" spans="1:5" ht="13.8" thickTop="1">
      <c r="C13" s="3"/>
    </row>
    <row r="14" spans="1:5" ht="16.5" customHeight="1">
      <c r="A14" s="4"/>
      <c r="B14" s="4"/>
      <c r="C14" s="5"/>
      <c r="D14" s="7"/>
    </row>
    <row r="16" spans="1:5">
      <c r="A16" s="8" t="s">
        <v>3</v>
      </c>
      <c r="B16" t="s">
        <v>5</v>
      </c>
      <c r="C16" s="2">
        <v>543.48</v>
      </c>
      <c r="D16" s="6" t="s">
        <v>37</v>
      </c>
      <c r="E16" s="12"/>
    </row>
    <row r="17" spans="1:17" ht="13.8" thickBot="1"/>
    <row r="18" spans="1:17" ht="13.8" thickBot="1">
      <c r="A18" s="8" t="s">
        <v>0</v>
      </c>
      <c r="B18" s="21" t="s">
        <v>13</v>
      </c>
      <c r="C18" s="32">
        <f>C16-C12</f>
        <v>-1057.52</v>
      </c>
    </row>
    <row r="21" spans="1:17">
      <c r="A21" s="11"/>
      <c r="B21" s="1"/>
      <c r="C21" s="1"/>
      <c r="D21" s="1"/>
      <c r="E21" s="1"/>
      <c r="K21" s="1"/>
      <c r="L21" s="1"/>
      <c r="M21" s="1"/>
      <c r="N21" s="1"/>
      <c r="O21" s="1"/>
      <c r="P21" s="1"/>
      <c r="Q21" s="1"/>
    </row>
    <row r="22" spans="1:17">
      <c r="A22" s="11"/>
      <c r="B22" s="1"/>
      <c r="C22" s="1"/>
      <c r="D22" s="1"/>
      <c r="E22" s="1"/>
      <c r="K22" s="1"/>
      <c r="L22" s="1"/>
      <c r="M22" s="1"/>
      <c r="N22" s="1"/>
      <c r="O22" s="1"/>
      <c r="P22" s="1"/>
      <c r="Q22" s="1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9710-4B82-4158-AAC0-3D793CE820DC}">
  <dimension ref="A1:Q22"/>
  <sheetViews>
    <sheetView workbookViewId="0">
      <selection activeCell="D19" sqref="D19"/>
    </sheetView>
  </sheetViews>
  <sheetFormatPr defaultRowHeight="13.2"/>
  <cols>
    <col min="1" max="1" width="12.5546875" customWidth="1"/>
    <col min="2" max="2" width="19.109375" bestFit="1" customWidth="1"/>
    <col min="3" max="3" width="9.77734375" style="2" bestFit="1" customWidth="1"/>
    <col min="4" max="4" width="26.44140625" style="6" bestFit="1" customWidth="1"/>
  </cols>
  <sheetData>
    <row r="1" spans="1:5">
      <c r="A1" s="13" t="s">
        <v>40</v>
      </c>
      <c r="B1" s="8"/>
    </row>
    <row r="2" spans="1:5">
      <c r="C2" s="3"/>
    </row>
    <row r="3" spans="1:5">
      <c r="A3" s="8" t="s">
        <v>1</v>
      </c>
      <c r="B3" t="s">
        <v>0</v>
      </c>
      <c r="C3" s="3">
        <v>700</v>
      </c>
    </row>
    <row r="4" spans="1:5">
      <c r="C4" s="3"/>
    </row>
    <row r="5" spans="1:5">
      <c r="A5" s="8" t="s">
        <v>2</v>
      </c>
      <c r="B5" t="s">
        <v>26</v>
      </c>
      <c r="C5" s="3">
        <v>170.97</v>
      </c>
    </row>
    <row r="6" spans="1:5">
      <c r="C6" s="3"/>
    </row>
    <row r="7" spans="1:5">
      <c r="A7" s="8" t="s">
        <v>4</v>
      </c>
      <c r="B7" t="s">
        <v>6</v>
      </c>
      <c r="C7" s="3">
        <v>100</v>
      </c>
      <c r="D7" s="6" t="s">
        <v>10</v>
      </c>
    </row>
    <row r="8" spans="1:5">
      <c r="B8" t="s">
        <v>7</v>
      </c>
      <c r="C8" s="3">
        <v>199.899</v>
      </c>
      <c r="D8" s="6" t="s">
        <v>9</v>
      </c>
    </row>
    <row r="9" spans="1:5">
      <c r="B9" t="s">
        <v>12</v>
      </c>
      <c r="C9" s="3">
        <v>190</v>
      </c>
      <c r="D9" s="6" t="s">
        <v>11</v>
      </c>
    </row>
    <row r="10" spans="1:5">
      <c r="B10" t="s">
        <v>27</v>
      </c>
      <c r="C10" s="3">
        <v>50</v>
      </c>
      <c r="D10" s="6" t="s">
        <v>28</v>
      </c>
    </row>
    <row r="11" spans="1:5" ht="13.8" thickBot="1">
      <c r="C11" s="10"/>
    </row>
    <row r="12" spans="1:5" ht="14.4" thickTop="1" thickBot="1">
      <c r="A12" s="8" t="s">
        <v>0</v>
      </c>
      <c r="C12" s="10">
        <f>SUM(C3:C10)</f>
        <v>1410.8690000000001</v>
      </c>
    </row>
    <row r="13" spans="1:5" ht="13.8" thickTop="1">
      <c r="C13" s="3"/>
    </row>
    <row r="14" spans="1:5" ht="16.5" customHeight="1">
      <c r="A14" s="4"/>
      <c r="B14" s="4"/>
      <c r="C14" s="5"/>
      <c r="D14" s="7"/>
    </row>
    <row r="16" spans="1:5">
      <c r="A16" s="8" t="s">
        <v>3</v>
      </c>
      <c r="B16" t="s">
        <v>5</v>
      </c>
      <c r="C16" s="2">
        <v>636.59</v>
      </c>
      <c r="D16" s="6" t="s">
        <v>37</v>
      </c>
      <c r="E16" s="12"/>
    </row>
    <row r="17" spans="1:17" ht="13.8" thickBot="1"/>
    <row r="18" spans="1:17" ht="13.8" thickBot="1">
      <c r="A18" s="8" t="s">
        <v>0</v>
      </c>
      <c r="B18" s="21" t="s">
        <v>13</v>
      </c>
      <c r="C18" s="32">
        <f>C16-C12</f>
        <v>-774.27900000000011</v>
      </c>
    </row>
    <row r="21" spans="1:17">
      <c r="A21" s="11"/>
      <c r="B21" s="1"/>
      <c r="C21" s="1"/>
      <c r="D21" s="1"/>
      <c r="E21" s="1"/>
      <c r="K21" s="1"/>
      <c r="L21" s="1"/>
      <c r="M21" s="1"/>
      <c r="N21" s="1"/>
      <c r="O21" s="1"/>
      <c r="P21" s="1"/>
      <c r="Q21" s="1"/>
    </row>
    <row r="22" spans="1:17">
      <c r="A22" s="11"/>
      <c r="B22" s="1"/>
      <c r="C22" s="1"/>
      <c r="D22" s="1"/>
      <c r="E22" s="1"/>
      <c r="K22" s="1"/>
      <c r="L22" s="1"/>
      <c r="M22" s="1"/>
      <c r="N22" s="1"/>
      <c r="O22" s="1"/>
      <c r="P22" s="1"/>
      <c r="Q22" s="1"/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87C4D-9C0D-4558-965E-602D2379FA68}">
  <dimension ref="A1:E23"/>
  <sheetViews>
    <sheetView workbookViewId="0">
      <selection activeCell="A19" sqref="A19"/>
    </sheetView>
  </sheetViews>
  <sheetFormatPr defaultRowHeight="13.2"/>
  <cols>
    <col min="2" max="2" width="9" bestFit="1" customWidth="1"/>
    <col min="3" max="3" width="12" bestFit="1" customWidth="1"/>
    <col min="5" max="5" width="12" bestFit="1" customWidth="1"/>
  </cols>
  <sheetData>
    <row r="1" spans="1:5" ht="13.8" thickBot="1">
      <c r="A1" s="15"/>
      <c r="B1" s="20" t="s">
        <v>14</v>
      </c>
      <c r="C1" s="16"/>
      <c r="E1" s="30" t="s">
        <v>21</v>
      </c>
    </row>
    <row r="2" spans="1:5" ht="13.8" thickBot="1">
      <c r="A2" s="21" t="s">
        <v>15</v>
      </c>
      <c r="B2" s="22" t="s">
        <v>16</v>
      </c>
      <c r="C2" s="23" t="s">
        <v>17</v>
      </c>
      <c r="E2" s="31" t="s">
        <v>22</v>
      </c>
    </row>
    <row r="3" spans="1:5">
      <c r="A3" s="17">
        <v>2006</v>
      </c>
      <c r="B3" s="19">
        <v>2.5</v>
      </c>
      <c r="C3" s="18" t="s">
        <v>18</v>
      </c>
      <c r="E3" s="26">
        <v>300</v>
      </c>
    </row>
    <row r="4" spans="1:5">
      <c r="A4" s="17">
        <v>2007</v>
      </c>
      <c r="B4" s="19">
        <v>2.5</v>
      </c>
      <c r="C4" s="18" t="s">
        <v>18</v>
      </c>
      <c r="E4" s="24">
        <v>300</v>
      </c>
    </row>
    <row r="5" spans="1:5">
      <c r="A5" s="17">
        <v>2008</v>
      </c>
      <c r="B5" s="19">
        <v>2.5</v>
      </c>
      <c r="C5" s="18" t="s">
        <v>18</v>
      </c>
      <c r="E5" s="24">
        <v>330</v>
      </c>
    </row>
    <row r="6" spans="1:5">
      <c r="A6" s="17">
        <v>2009</v>
      </c>
      <c r="B6" s="19">
        <v>2.5</v>
      </c>
      <c r="C6" s="18" t="s">
        <v>18</v>
      </c>
      <c r="E6" s="24">
        <v>330</v>
      </c>
    </row>
    <row r="7" spans="1:5">
      <c r="A7" s="17">
        <v>2010</v>
      </c>
      <c r="B7" s="19">
        <v>2.5</v>
      </c>
      <c r="C7" s="18" t="s">
        <v>18</v>
      </c>
      <c r="E7" s="24">
        <v>365</v>
      </c>
    </row>
    <row r="8" spans="1:5">
      <c r="A8" s="17">
        <v>2011</v>
      </c>
      <c r="B8" s="19">
        <v>2.5</v>
      </c>
      <c r="C8" s="18" t="s">
        <v>18</v>
      </c>
      <c r="E8" s="24">
        <v>365</v>
      </c>
    </row>
    <row r="9" spans="1:5">
      <c r="A9" s="17">
        <v>2012</v>
      </c>
      <c r="B9" s="19">
        <v>2.5</v>
      </c>
      <c r="C9" s="18" t="s">
        <v>18</v>
      </c>
      <c r="E9" s="24">
        <v>400</v>
      </c>
    </row>
    <row r="10" spans="1:5">
      <c r="A10" s="17">
        <v>2013</v>
      </c>
      <c r="B10" s="19">
        <v>2.5</v>
      </c>
      <c r="C10" s="18" t="s">
        <v>18</v>
      </c>
      <c r="E10" s="24">
        <v>400</v>
      </c>
    </row>
    <row r="11" spans="1:5" ht="13.8" thickBot="1">
      <c r="A11" s="17">
        <v>2014</v>
      </c>
      <c r="B11" s="19">
        <v>2.5</v>
      </c>
      <c r="C11" s="18" t="s">
        <v>18</v>
      </c>
      <c r="E11" s="24">
        <v>600</v>
      </c>
    </row>
    <row r="12" spans="1:5" ht="13.8" thickBot="1">
      <c r="A12" s="27">
        <v>2015</v>
      </c>
      <c r="B12" s="28">
        <v>3.75</v>
      </c>
      <c r="C12" s="29" t="s">
        <v>19</v>
      </c>
      <c r="E12" s="24">
        <v>600</v>
      </c>
    </row>
    <row r="13" spans="1:5">
      <c r="A13" s="17">
        <v>2016</v>
      </c>
      <c r="B13" s="19">
        <v>3.75</v>
      </c>
      <c r="C13" s="18" t="s">
        <v>19</v>
      </c>
      <c r="E13" s="24">
        <v>650</v>
      </c>
    </row>
    <row r="14" spans="1:5">
      <c r="A14" s="17">
        <v>2017</v>
      </c>
      <c r="B14" s="19">
        <v>3.75</v>
      </c>
      <c r="C14" s="18" t="s">
        <v>19</v>
      </c>
      <c r="E14" s="24">
        <v>650</v>
      </c>
    </row>
    <row r="15" spans="1:5">
      <c r="A15" s="17">
        <v>2018</v>
      </c>
      <c r="B15" s="19">
        <v>3.75</v>
      </c>
      <c r="C15" s="18" t="s">
        <v>19</v>
      </c>
      <c r="E15" s="24">
        <v>700</v>
      </c>
    </row>
    <row r="16" spans="1:5" ht="13.8" thickBot="1">
      <c r="A16" s="17">
        <v>2019</v>
      </c>
      <c r="B16" s="19">
        <v>3.75</v>
      </c>
      <c r="C16" s="18" t="s">
        <v>19</v>
      </c>
      <c r="E16" s="24">
        <v>700</v>
      </c>
    </row>
    <row r="17" spans="1:5" ht="13.8" thickBot="1">
      <c r="A17" s="33">
        <v>2020</v>
      </c>
      <c r="B17" s="34">
        <v>5</v>
      </c>
      <c r="C17" s="35" t="s">
        <v>20</v>
      </c>
      <c r="E17" s="24">
        <v>700</v>
      </c>
    </row>
    <row r="18" spans="1:5" ht="13.8" thickBot="1">
      <c r="A18" s="36">
        <v>2021</v>
      </c>
      <c r="B18" s="37"/>
      <c r="C18" s="38"/>
      <c r="E18" s="25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2021 Forecast Allotment Account</vt:lpstr>
      <vt:lpstr>2020 Allotment Account</vt:lpstr>
      <vt:lpstr>2019 Allotment Account</vt:lpstr>
      <vt:lpstr>2018 Allotment Account </vt:lpstr>
      <vt:lpstr>Land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2019-09-17T20:27:57Z</cp:lastPrinted>
  <dcterms:created xsi:type="dcterms:W3CDTF">2019-06-17T17:57:47Z</dcterms:created>
  <dcterms:modified xsi:type="dcterms:W3CDTF">2021-01-20T18:58:33Z</dcterms:modified>
</cp:coreProperties>
</file>