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ccounts\Accounts 2023 to 2024\Accounts\"/>
    </mc:Choice>
  </mc:AlternateContent>
  <xr:revisionPtr revIDLastSave="0" documentId="13_ncr:1_{B6A58CF4-8F71-4225-8C58-60EBBAC6C3A0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Receipts" sheetId="1" r:id="rId1"/>
    <sheet name=" Budget Performance 2023-2024" sheetId="18" r:id="rId2"/>
    <sheet name="Table for Budget" sheetId="14" r:id="rId3"/>
    <sheet name="Allotment Rents" sheetId="11" state="hidden" r:id="rId4"/>
    <sheet name="Vandalism Cost" sheetId="16" r:id="rId5"/>
    <sheet name="Invoice Raised" sheetId="9" state="hidden" r:id="rId6"/>
  </sheets>
  <definedNames>
    <definedName name="_xlnm._FilterDatabase" localSheetId="1" hidden="1">' Budget Performance 2023-2024'!$A$3:$AT$207</definedName>
    <definedName name="categories" localSheetId="1">OFFSET(#REF!,0,0,MATCH(REPT("z",255),#REF!),1)</definedName>
    <definedName name="categories">OFFSET(#REF!,0,0,MATCH(REPT("z",255),#REF!),1)</definedName>
    <definedName name="_xlnm.Print_Area" localSheetId="1">' Budget Performance 2023-2024'!$A$1:$D$93</definedName>
    <definedName name="_xlnm.Print_Area" localSheetId="0">Receipts!$A$1:$L$135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69" i="18" l="1"/>
  <c r="AO91" i="18"/>
  <c r="AJ43" i="18"/>
  <c r="AL43" i="18" s="1"/>
  <c r="Z41" i="18"/>
  <c r="AL41" i="18" s="1"/>
  <c r="Z40" i="18"/>
  <c r="AL40" i="18" s="1"/>
  <c r="Y42" i="18"/>
  <c r="AL42" i="18" s="1"/>
  <c r="Y44" i="18"/>
  <c r="AL44" i="18" s="1"/>
  <c r="AN39" i="18"/>
  <c r="Y37" i="18"/>
  <c r="AL37" i="18" s="1"/>
  <c r="AN34" i="18"/>
  <c r="T35" i="18"/>
  <c r="AL35" i="18" s="1"/>
  <c r="S45" i="18"/>
  <c r="AL45" i="18" s="1"/>
  <c r="O38" i="18"/>
  <c r="AL38" i="18" s="1"/>
  <c r="O36" i="18"/>
  <c r="AL36" i="18" s="1"/>
  <c r="AL205" i="18"/>
  <c r="AL204" i="18"/>
  <c r="AL203" i="18"/>
  <c r="AL202" i="18"/>
  <c r="AL201" i="18"/>
  <c r="AL200" i="18"/>
  <c r="AL199" i="18"/>
  <c r="AL198" i="18"/>
  <c r="AL197" i="18"/>
  <c r="AL196" i="18"/>
  <c r="AL195" i="18"/>
  <c r="AL194" i="18"/>
  <c r="AL193" i="18"/>
  <c r="AL192" i="18"/>
  <c r="AL191" i="18"/>
  <c r="AL190" i="18"/>
  <c r="AL189" i="18"/>
  <c r="AL188" i="18"/>
  <c r="AL187" i="18"/>
  <c r="AL186" i="18"/>
  <c r="AL185" i="18"/>
  <c r="AL184" i="18"/>
  <c r="AL183" i="18"/>
  <c r="AL182" i="18"/>
  <c r="AL181" i="18"/>
  <c r="AL180" i="18"/>
  <c r="AL179" i="18"/>
  <c r="AL178" i="18"/>
  <c r="AL177" i="18"/>
  <c r="AL176" i="18"/>
  <c r="AL175" i="18"/>
  <c r="AL174" i="18"/>
  <c r="AL173" i="18"/>
  <c r="AL172" i="18"/>
  <c r="AL171" i="18"/>
  <c r="AL170" i="18"/>
  <c r="AL169" i="18"/>
  <c r="AL168" i="18"/>
  <c r="AL167" i="18"/>
  <c r="AL166" i="18"/>
  <c r="AL165" i="18"/>
  <c r="AL164" i="18"/>
  <c r="AL163" i="18"/>
  <c r="AL162" i="18"/>
  <c r="AL161" i="18"/>
  <c r="AL160" i="18"/>
  <c r="AL159" i="18"/>
  <c r="AL158" i="18"/>
  <c r="AL157" i="18"/>
  <c r="AL156" i="18"/>
  <c r="AL155" i="18"/>
  <c r="AL154" i="18"/>
  <c r="AL153" i="18"/>
  <c r="AL152" i="18"/>
  <c r="AL151" i="18"/>
  <c r="AL150" i="18"/>
  <c r="AL149" i="18"/>
  <c r="AL148" i="18"/>
  <c r="AL147" i="18"/>
  <c r="AL146" i="18"/>
  <c r="AL145" i="18"/>
  <c r="AL144" i="18"/>
  <c r="AL143" i="18"/>
  <c r="AL142" i="18"/>
  <c r="AL141" i="18"/>
  <c r="AL140" i="18"/>
  <c r="AL139" i="18"/>
  <c r="AL138" i="18"/>
  <c r="AL137" i="18"/>
  <c r="AL136" i="18"/>
  <c r="AL135" i="18"/>
  <c r="AL134" i="18"/>
  <c r="AL133" i="18"/>
  <c r="AL132" i="18"/>
  <c r="AL131" i="18"/>
  <c r="AL130" i="18"/>
  <c r="AL129" i="18"/>
  <c r="AL128" i="18"/>
  <c r="AL127" i="18"/>
  <c r="AL126" i="18"/>
  <c r="AL125" i="18"/>
  <c r="AL124" i="18"/>
  <c r="AL123" i="18"/>
  <c r="AL122" i="18"/>
  <c r="AL121" i="18"/>
  <c r="AL120" i="18"/>
  <c r="AL119" i="18"/>
  <c r="AL118" i="18"/>
  <c r="AL117" i="18"/>
  <c r="AL116" i="18"/>
  <c r="AL115" i="18"/>
  <c r="AL114" i="18"/>
  <c r="AL113" i="18"/>
  <c r="AL112" i="18"/>
  <c r="AL111" i="18"/>
  <c r="AL110" i="18"/>
  <c r="AL109" i="18"/>
  <c r="AL108" i="18"/>
  <c r="AL107" i="18"/>
  <c r="AL106" i="18"/>
  <c r="AL105" i="18"/>
  <c r="AL104" i="18"/>
  <c r="AL103" i="18"/>
  <c r="AL102" i="18"/>
  <c r="AL101" i="18"/>
  <c r="AL100" i="18"/>
  <c r="AL99" i="18"/>
  <c r="AL98" i="18"/>
  <c r="AL97" i="18"/>
  <c r="AL96" i="18"/>
  <c r="AL95" i="18"/>
  <c r="AL94" i="18"/>
  <c r="AL39" i="18"/>
  <c r="AL34" i="18"/>
  <c r="F26" i="18"/>
  <c r="AL26" i="18" s="1"/>
  <c r="O90" i="18"/>
  <c r="Y93" i="18"/>
  <c r="Y89" i="18"/>
  <c r="Y88" i="18"/>
  <c r="Y87" i="18"/>
  <c r="Y86" i="18"/>
  <c r="AC84" i="18"/>
  <c r="AC82" i="18"/>
  <c r="AN80" i="18"/>
  <c r="AN79" i="18"/>
  <c r="AJ81" i="18"/>
  <c r="V83" i="18"/>
  <c r="L92" i="18"/>
  <c r="L85" i="18"/>
  <c r="L78" i="18"/>
  <c r="H76" i="18"/>
  <c r="G75" i="18"/>
  <c r="F74" i="18"/>
  <c r="F73" i="18"/>
  <c r="J72" i="18"/>
  <c r="AN71" i="18"/>
  <c r="AN70" i="18"/>
  <c r="Q68" i="18"/>
  <c r="AN67" i="18"/>
  <c r="P66" i="18"/>
  <c r="F65" i="18"/>
  <c r="F64" i="18"/>
  <c r="D77" i="18"/>
  <c r="I77" i="18" s="1"/>
  <c r="L61" i="1" l="1"/>
  <c r="L62" i="1"/>
  <c r="L63" i="1"/>
  <c r="AN61" i="18"/>
  <c r="Z63" i="18"/>
  <c r="Z62" i="18"/>
  <c r="Y60" i="18"/>
  <c r="AN59" i="18"/>
  <c r="AB58" i="18"/>
  <c r="AO57" i="18"/>
  <c r="Y55" i="18"/>
  <c r="S54" i="18"/>
  <c r="J53" i="18"/>
  <c r="L52" i="18"/>
  <c r="F51" i="18"/>
  <c r="AL51" i="18" s="1"/>
  <c r="F50" i="18"/>
  <c r="F49" i="18"/>
  <c r="H47" i="18"/>
  <c r="G46" i="18"/>
  <c r="D56" i="18"/>
  <c r="AO56" i="18" s="1"/>
  <c r="D48" i="18"/>
  <c r="I48" i="18" s="1"/>
  <c r="P33" i="18"/>
  <c r="AF32" i="18"/>
  <c r="AC31" i="18"/>
  <c r="AN30" i="18"/>
  <c r="J29" i="18"/>
  <c r="L28" i="18"/>
  <c r="L27" i="18"/>
  <c r="F25" i="18"/>
  <c r="H23" i="18"/>
  <c r="G22" i="18"/>
  <c r="U21" i="18"/>
  <c r="D15" i="18"/>
  <c r="G15" i="18" s="1"/>
  <c r="AL15" i="18" s="1"/>
  <c r="D24" i="18"/>
  <c r="I24" i="18" s="1"/>
  <c r="AL18" i="18"/>
  <c r="AL19" i="18"/>
  <c r="AL20" i="18"/>
  <c r="AP20" i="18"/>
  <c r="AN19" i="18"/>
  <c r="AN18" i="18"/>
  <c r="D17" i="18"/>
  <c r="I17" i="18" s="1"/>
  <c r="AL17" i="18" s="1"/>
  <c r="H16" i="18"/>
  <c r="AL16" i="18" s="1"/>
  <c r="J14" i="18"/>
  <c r="AL14" i="18" s="1"/>
  <c r="L13" i="18"/>
  <c r="AL13" i="18" s="1"/>
  <c r="L12" i="18"/>
  <c r="AL12" i="18" s="1"/>
  <c r="L11" i="18"/>
  <c r="F10" i="18"/>
  <c r="AN9" i="18"/>
  <c r="AN8" i="18"/>
  <c r="R7" i="18"/>
  <c r="P6" i="18"/>
  <c r="S5" i="18"/>
  <c r="L133" i="1" l="1"/>
  <c r="L134" i="1"/>
  <c r="L4" i="1" l="1"/>
  <c r="AL67" i="18" l="1"/>
  <c r="AL68" i="18"/>
  <c r="AL70" i="18"/>
  <c r="AL71" i="18"/>
  <c r="AL72" i="18"/>
  <c r="AL73" i="18"/>
  <c r="L127" i="1"/>
  <c r="L128" i="1"/>
  <c r="L129" i="1"/>
  <c r="L130" i="1"/>
  <c r="L131" i="1"/>
  <c r="L132" i="1"/>
  <c r="D135" i="1" l="1"/>
  <c r="E135" i="1"/>
  <c r="F135" i="1"/>
  <c r="G135" i="1"/>
  <c r="H135" i="1"/>
  <c r="I135" i="1"/>
  <c r="J135" i="1"/>
  <c r="K135" i="1"/>
  <c r="C135" i="1"/>
  <c r="L126" i="1"/>
  <c r="L118" i="1" l="1"/>
  <c r="L119" i="1"/>
  <c r="L120" i="1"/>
  <c r="L121" i="1"/>
  <c r="L122" i="1"/>
  <c r="L123" i="1"/>
  <c r="L124" i="1"/>
  <c r="L125" i="1"/>
  <c r="L115" i="1" l="1"/>
  <c r="L116" i="1"/>
  <c r="L117" i="1"/>
  <c r="L106" i="1"/>
  <c r="L107" i="1"/>
  <c r="L108" i="1"/>
  <c r="L109" i="1"/>
  <c r="L110" i="1"/>
  <c r="L111" i="1"/>
  <c r="L112" i="1"/>
  <c r="L113" i="1"/>
  <c r="L114" i="1"/>
  <c r="L88" i="1"/>
  <c r="L89" i="1"/>
  <c r="L90" i="1"/>
  <c r="L91" i="1"/>
  <c r="L92" i="1"/>
  <c r="L93" i="1"/>
  <c r="L94" i="1"/>
  <c r="L95" i="1"/>
  <c r="L96" i="1"/>
  <c r="L97" i="1"/>
  <c r="L86" i="1"/>
  <c r="L87" i="1"/>
  <c r="L98" i="1"/>
  <c r="L85" i="1"/>
  <c r="L99" i="1"/>
  <c r="L100" i="1"/>
  <c r="L101" i="1"/>
  <c r="L102" i="1"/>
  <c r="L103" i="1"/>
  <c r="L104" i="1"/>
  <c r="L105" i="1"/>
  <c r="AQ207" i="18"/>
  <c r="AQ208" i="18" s="1"/>
  <c r="AQ210" i="18" s="1"/>
  <c r="AP207" i="18"/>
  <c r="AP208" i="18" s="1"/>
  <c r="AP210" i="18" s="1"/>
  <c r="AO207" i="18"/>
  <c r="AO208" i="18" s="1"/>
  <c r="AO210" i="18" s="1"/>
  <c r="AM207" i="18"/>
  <c r="AK207" i="18"/>
  <c r="AJ207" i="18"/>
  <c r="AJ208" i="18" s="1"/>
  <c r="AJ210" i="18" s="1"/>
  <c r="AH207" i="18"/>
  <c r="AG207" i="18"/>
  <c r="AG208" i="18" s="1"/>
  <c r="AF207" i="18"/>
  <c r="AF208" i="18" s="1"/>
  <c r="AE207" i="18"/>
  <c r="AD207" i="18"/>
  <c r="AD208" i="18" s="1"/>
  <c r="AC207" i="18"/>
  <c r="AC208" i="18" s="1"/>
  <c r="AB207" i="18"/>
  <c r="AB208" i="18" s="1"/>
  <c r="AA207" i="18"/>
  <c r="AA208" i="18" s="1"/>
  <c r="Z207" i="18"/>
  <c r="Z208" i="18" s="1"/>
  <c r="X207" i="18"/>
  <c r="X208" i="18" s="1"/>
  <c r="W207" i="18"/>
  <c r="V207" i="18"/>
  <c r="V208" i="18" s="1"/>
  <c r="U207" i="18"/>
  <c r="U208" i="18" s="1"/>
  <c r="T207" i="18"/>
  <c r="T208" i="18" s="1"/>
  <c r="R207" i="18"/>
  <c r="R208" i="18" s="1"/>
  <c r="Q207" i="18"/>
  <c r="Q208" i="18" s="1"/>
  <c r="P207" i="18"/>
  <c r="P208" i="18" s="1"/>
  <c r="N207" i="18"/>
  <c r="N208" i="18" s="1"/>
  <c r="K207" i="18"/>
  <c r="H207" i="18"/>
  <c r="H208" i="18" s="1"/>
  <c r="G207" i="18"/>
  <c r="G208" i="18" s="1"/>
  <c r="D205" i="18"/>
  <c r="AL93" i="18"/>
  <c r="AL92" i="18"/>
  <c r="AL89" i="18"/>
  <c r="AL88" i="18"/>
  <c r="AL87" i="18"/>
  <c r="AL86" i="18"/>
  <c r="AL85" i="18"/>
  <c r="AL84" i="18"/>
  <c r="AL83" i="18"/>
  <c r="AL82" i="18"/>
  <c r="AL81" i="18"/>
  <c r="AL80" i="18"/>
  <c r="AL79" i="18"/>
  <c r="AL78" i="18"/>
  <c r="AL77" i="18"/>
  <c r="AL76" i="18"/>
  <c r="AL75" i="18"/>
  <c r="AL74" i="18"/>
  <c r="AL66" i="18"/>
  <c r="AL65" i="18"/>
  <c r="AL64" i="18"/>
  <c r="AL63" i="18"/>
  <c r="AL62" i="18"/>
  <c r="AL61" i="18"/>
  <c r="AL60" i="18"/>
  <c r="AL59" i="18"/>
  <c r="AL58" i="18"/>
  <c r="AL57" i="18"/>
  <c r="AL56" i="18"/>
  <c r="AL55" i="18"/>
  <c r="AL54" i="18"/>
  <c r="AL53" i="18"/>
  <c r="AL52" i="18"/>
  <c r="AL50" i="18"/>
  <c r="AL49" i="18"/>
  <c r="AL48" i="18"/>
  <c r="AL47" i="18"/>
  <c r="AL46" i="18"/>
  <c r="AL33" i="18"/>
  <c r="AL32" i="18"/>
  <c r="AL31" i="18"/>
  <c r="AL30" i="18"/>
  <c r="AL29" i="18"/>
  <c r="AL28" i="18"/>
  <c r="AL27" i="18"/>
  <c r="AL25" i="18"/>
  <c r="AL24" i="18"/>
  <c r="AL23" i="18"/>
  <c r="AL22" i="18"/>
  <c r="AL21" i="18"/>
  <c r="AL11" i="18"/>
  <c r="AL10" i="18"/>
  <c r="AL9" i="18"/>
  <c r="AL8" i="18"/>
  <c r="AL7" i="18"/>
  <c r="AL5" i="18"/>
  <c r="AL4" i="18"/>
  <c r="L81" i="1"/>
  <c r="L82" i="1"/>
  <c r="L83" i="1"/>
  <c r="L84" i="1"/>
  <c r="L80" i="1"/>
  <c r="L74" i="1"/>
  <c r="L75" i="1"/>
  <c r="L76" i="1"/>
  <c r="L77" i="1"/>
  <c r="L78" i="1"/>
  <c r="L79" i="1"/>
  <c r="L72" i="1"/>
  <c r="L71" i="1"/>
  <c r="L67" i="1"/>
  <c r="L68" i="1"/>
  <c r="L69" i="1"/>
  <c r="L70" i="1"/>
  <c r="L73" i="1"/>
  <c r="L58" i="1"/>
  <c r="L59" i="1"/>
  <c r="L60" i="1"/>
  <c r="L64" i="1"/>
  <c r="L65" i="1"/>
  <c r="L66" i="1"/>
  <c r="AF210" i="18" l="1"/>
  <c r="I207" i="18"/>
  <c r="I208" i="18" s="1"/>
  <c r="S207" i="18"/>
  <c r="S208" i="18" s="1"/>
  <c r="AN207" i="18"/>
  <c r="AN208" i="18" s="1"/>
  <c r="AN210" i="18" s="1"/>
  <c r="L207" i="18"/>
  <c r="L208" i="18" s="1"/>
  <c r="AL91" i="18"/>
  <c r="J207" i="18"/>
  <c r="J208" i="18" s="1"/>
  <c r="AL6" i="18"/>
  <c r="O207" i="18"/>
  <c r="O208" i="18" s="1"/>
  <c r="Y207" i="18"/>
  <c r="Y208" i="18" s="1"/>
  <c r="AB210" i="18" s="1"/>
  <c r="AL90" i="18"/>
  <c r="L57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" i="1"/>
  <c r="R210" i="18" l="1"/>
  <c r="AS207" i="18"/>
  <c r="AL207" i="18"/>
  <c r="AL208" i="18" s="1"/>
  <c r="F207" i="18"/>
  <c r="F208" i="18" s="1"/>
  <c r="H210" i="18" s="1"/>
  <c r="D207" i="18" l="1"/>
  <c r="L135" i="1"/>
  <c r="C42" i="11" l="1"/>
  <c r="H35" i="11" l="1"/>
  <c r="G35" i="11"/>
  <c r="D35" i="11"/>
  <c r="C40" i="11" s="1"/>
  <c r="C35" i="11"/>
  <c r="C38" i="11" s="1"/>
  <c r="C44" i="11" s="1"/>
  <c r="D46" i="11" s="1"/>
</calcChain>
</file>

<file path=xl/sharedStrings.xml><?xml version="1.0" encoding="utf-8"?>
<sst xmlns="http://schemas.openxmlformats.org/spreadsheetml/2006/main" count="387" uniqueCount="184">
  <si>
    <t>Date</t>
  </si>
  <si>
    <t>Item</t>
  </si>
  <si>
    <t>salary</t>
  </si>
  <si>
    <t>Pension</t>
  </si>
  <si>
    <t>Paye</t>
  </si>
  <si>
    <t>RECEIPTS</t>
  </si>
  <si>
    <t>Details</t>
  </si>
  <si>
    <t>Precept</t>
  </si>
  <si>
    <t>insurance</t>
  </si>
  <si>
    <t>Grants</t>
  </si>
  <si>
    <t>CIL</t>
  </si>
  <si>
    <t>TOTAL</t>
  </si>
  <si>
    <t>S137</t>
  </si>
  <si>
    <t>Total Precept Expenses</t>
  </si>
  <si>
    <t>Total</t>
  </si>
  <si>
    <t>VAT Refund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</si>
  <si>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</si>
  <si>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</si>
  <si>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</si>
  <si>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</si>
  <si>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</si>
  <si>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</si>
  <si>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</si>
  <si>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Expenses</t>
  </si>
  <si>
    <t>General Reserve</t>
  </si>
  <si>
    <t>Payment</t>
  </si>
  <si>
    <t>Utilities</t>
  </si>
  <si>
    <t>ADMINISTRATION</t>
  </si>
  <si>
    <t>GRANTS</t>
  </si>
  <si>
    <t>ALLOTMENTS</t>
  </si>
  <si>
    <t>Allotment Rent</t>
  </si>
  <si>
    <t>STAFF COSTS</t>
  </si>
  <si>
    <t>Budget</t>
  </si>
  <si>
    <t>water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</si>
  <si>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</si>
  <si>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</si>
  <si>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</si>
  <si>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</si>
  <si>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</si>
  <si>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</si>
  <si>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</si>
  <si>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</si>
  <si>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</si>
  <si>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</si>
  <si>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</si>
  <si>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</si>
  <si>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</si>
  <si>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</si>
  <si>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</si>
  <si>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</si>
  <si>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</si>
  <si>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</si>
  <si>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</si>
  <si>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</si>
  <si>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</si>
  <si>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</si>
  <si>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</si>
  <si>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CiL</t>
  </si>
  <si>
    <t>Village Hall car parking</t>
  </si>
  <si>
    <t>Top up Capital Works</t>
  </si>
  <si>
    <t>Allotment Deposit</t>
  </si>
  <si>
    <t>Allotments Income</t>
  </si>
  <si>
    <t>PRECEPT</t>
  </si>
  <si>
    <t>Vat Number</t>
  </si>
  <si>
    <t>Expenditure</t>
  </si>
  <si>
    <t>balance</t>
  </si>
  <si>
    <t>External Labour</t>
  </si>
  <si>
    <t xml:space="preserve">Interest
</t>
  </si>
  <si>
    <t>2023-2024</t>
  </si>
  <si>
    <t>FE Camera</t>
  </si>
  <si>
    <t>Capital Works</t>
  </si>
  <si>
    <t>Budget heading</t>
  </si>
  <si>
    <t>Handyman Consumables</t>
  </si>
  <si>
    <t>Tree Works</t>
  </si>
  <si>
    <t>Top Up General Works</t>
  </si>
  <si>
    <t>Salary</t>
  </si>
  <si>
    <t>Training</t>
  </si>
  <si>
    <t>Insurance</t>
  </si>
  <si>
    <t>Allotment Water</t>
  </si>
  <si>
    <t>Employee Contribution</t>
  </si>
  <si>
    <t>Employee Additional Contribution</t>
  </si>
  <si>
    <t>Employer Contribution</t>
  </si>
  <si>
    <t>Handyman Assets / Tools</t>
  </si>
  <si>
    <t>Handyman Tools / Assets</t>
  </si>
  <si>
    <t>Office Equipment (Stationery +Postage)</t>
  </si>
  <si>
    <t>S137 - Grant</t>
  </si>
  <si>
    <t>Cost</t>
  </si>
  <si>
    <t>Pavilion Vandalism</t>
  </si>
  <si>
    <t>Play Equipment Vandalism</t>
  </si>
  <si>
    <t>Other Income</t>
  </si>
  <si>
    <t>Pavilion Income</t>
  </si>
  <si>
    <t>Allotments</t>
  </si>
  <si>
    <t>Chairmans Allowance</t>
  </si>
  <si>
    <t>PARKS &amp;  OPEN SPACES</t>
  </si>
  <si>
    <t>Gt Waltham Village Hall Rent</t>
  </si>
  <si>
    <t>LADIES BRIDGE CLUB</t>
  </si>
  <si>
    <t>UP UP AND AWAY PRE SCHOOL GREAT WAL</t>
  </si>
  <si>
    <t>Dance School</t>
  </si>
  <si>
    <t>Swalec - Electricity</t>
  </si>
  <si>
    <t>NALC / EALC Affiliation fees</t>
  </si>
  <si>
    <t>Subscriptions</t>
  </si>
  <si>
    <t>Gt Waltham Village Hall</t>
  </si>
  <si>
    <t>Car parking 2022</t>
  </si>
  <si>
    <t>Car parking 2023</t>
  </si>
  <si>
    <t>Cllr Martin - Tool station</t>
  </si>
  <si>
    <t>Pavillion works</t>
  </si>
  <si>
    <t>Combined Salaries</t>
  </si>
  <si>
    <t>Salaries</t>
  </si>
  <si>
    <t>Handyman Expenses</t>
  </si>
  <si>
    <t>Clerk Expenses</t>
  </si>
  <si>
    <t>PAYE</t>
  </si>
  <si>
    <t>FE Path - CIF</t>
  </si>
  <si>
    <t>24.04.2023</t>
  </si>
  <si>
    <t>Cllr Huggins - Planning costs</t>
  </si>
  <si>
    <t>Tarset Farms - Howe Street playground rent</t>
  </si>
  <si>
    <t>Art studio</t>
  </si>
  <si>
    <t>Precept 50%</t>
  </si>
  <si>
    <t>allotment</t>
  </si>
  <si>
    <t>28.04.2023</t>
  </si>
  <si>
    <t>allotment deposit</t>
  </si>
  <si>
    <t>Return of allotment deposit</t>
  </si>
  <si>
    <t>CLLR MARTIN</t>
  </si>
  <si>
    <t>JCM - GRASS CUTTING</t>
  </si>
  <si>
    <t>WAVE- BROOKMEAD</t>
  </si>
  <si>
    <t>Grounds Maintenace</t>
  </si>
  <si>
    <t>Water</t>
  </si>
  <si>
    <t>F</t>
  </si>
  <si>
    <t>Plumber- allotment repairs</t>
  </si>
  <si>
    <t>BHIB- Anual Insurance</t>
  </si>
  <si>
    <t>Amazon-laminating pouches</t>
  </si>
  <si>
    <t>Amazon - hammerite yellow</t>
  </si>
  <si>
    <t>Amazon - A4 paper</t>
  </si>
  <si>
    <t>Amazon - gate parking signs</t>
  </si>
  <si>
    <t>Amazon - battery strimmer</t>
  </si>
  <si>
    <t>Amazon - serated head</t>
  </si>
  <si>
    <t>Amazon - Ryobi batteries</t>
  </si>
  <si>
    <t>Handyman Tools</t>
  </si>
  <si>
    <t>Handyman Consumable</t>
  </si>
  <si>
    <t>Office Equipment</t>
  </si>
  <si>
    <t>WAVE- PAVILLION</t>
  </si>
  <si>
    <t>Gt Waltham Scouts</t>
  </si>
  <si>
    <t>Grants + General Reserve</t>
  </si>
  <si>
    <t>Fenland Lesiure - Online |Playground materials</t>
  </si>
  <si>
    <t>Fenland - Handyman consumables</t>
  </si>
  <si>
    <t>Handyman consumables</t>
  </si>
  <si>
    <t>HAGS-SMP. Howe Street Equipment</t>
  </si>
  <si>
    <t>Premier Playground- HS installation.</t>
  </si>
  <si>
    <t>Contractor- Allotment cuts</t>
  </si>
  <si>
    <t>Amazon-anti slip half step pavilion</t>
  </si>
  <si>
    <t>Amazon - recreation ground paint</t>
  </si>
  <si>
    <t>Amazon - sign for entrance</t>
  </si>
  <si>
    <t>Amazon - Ryobi hedge trimmer</t>
  </si>
  <si>
    <t>Amazon- Ryobi-Lithium-Battery</t>
  </si>
  <si>
    <t>Handyman Assets</t>
  </si>
  <si>
    <t>return of payment</t>
  </si>
  <si>
    <t>Swalec - DD</t>
  </si>
  <si>
    <t>utilities</t>
  </si>
  <si>
    <t>Great Waltham Charities - DD</t>
  </si>
  <si>
    <t>Unity Trust Bank - Service Charge</t>
  </si>
  <si>
    <t>interest</t>
  </si>
  <si>
    <t>Clerk - Expenses - Bench</t>
  </si>
  <si>
    <t>Bank Charges</t>
  </si>
  <si>
    <t>Cllr Martin - Pavilion decoration</t>
  </si>
  <si>
    <t xml:space="preserve">Clerk - Expenses   </t>
  </si>
  <si>
    <t>Clerk - Expenses - Whiteboard</t>
  </si>
  <si>
    <t>Play Inspection Company</t>
  </si>
  <si>
    <t>Ford End Village Hall</t>
  </si>
  <si>
    <t>JCM - Padlock</t>
  </si>
  <si>
    <t>Miss A C Wood</t>
  </si>
  <si>
    <t>Internal Audit</t>
  </si>
  <si>
    <t>Jcm-Hedge Cut</t>
  </si>
  <si>
    <t>Amazon- Roundup</t>
  </si>
  <si>
    <t>Amazon-gate signs</t>
  </si>
  <si>
    <t>Amazon - new site signs</t>
  </si>
  <si>
    <t>Amazon- gate Padlocks</t>
  </si>
  <si>
    <t>Amazon - Printer Cartridges</t>
  </si>
  <si>
    <t>Budget Container Company</t>
  </si>
  <si>
    <t>Handyman Expenses - June</t>
  </si>
  <si>
    <t>Handyman Expenses - July</t>
  </si>
  <si>
    <t>Office</t>
  </si>
  <si>
    <t xml:space="preserve">Clerk - Goal Post sockets(Senior) </t>
  </si>
  <si>
    <t>cash income from hire</t>
  </si>
  <si>
    <t>Great Waltham Village Hall</t>
  </si>
  <si>
    <t>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</si>
</sst>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164" formatCode="[$£]#,##0.00"/>
    <numFmt numFmtId="167" formatCode="_(* #,##0.00_);_(* \(#,##0.00\);_(* &quot;-&quot;??_);_(@_)"/>
    <numFmt numFmtId="168" formatCode="&quot;£&quot;#,##0.00"/>
    <numFmt numFmtId="169" formatCode="_(&quot;$&quot;* #,##0.00_);_(&quot;$&quot;* \(#,##0.00\);_(&quot;$&quot;* &quot;-&quot;??_);_(@_)"/>
    <numFmt numFmtId="170" formatCode="&quot;£&quot;#,##0"/>
    <numFmt numFmtId="171" formatCode="#,##0.00_ ;[Red]\-#,##0.00\ "/>
  </numFmts>
  <fonts count="28">
    <font>
      <sz val="10"/>
      <color rgb="FF000000"/>
      <name val="Helvetica Neue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name val="Helvetica Neue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8"/>
      <name val="Helvetica Neue"/>
    </font>
    <font>
      <b/>
      <sz val="11"/>
      <color rgb="FF000000"/>
      <name val="Calibri"/>
      <family val="2"/>
    </font>
    <font>
      <sz val="10"/>
      <color rgb="FF000000"/>
      <name val="Arial Nova Cond"/>
      <family val="2"/>
    </font>
    <font>
      <b/>
      <sz val="10"/>
      <color rgb="FF000000"/>
      <name val="Arial Nova Cond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rgb="FFC2D69B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0" fillId="0" borderId="5"/>
    <xf numFmtId="167" fontId="11" fillId="0" borderId="5" applyFont="0" applyFill="0" applyBorder="0" applyAlignment="0" applyProtection="0"/>
    <xf numFmtId="169" fontId="11" fillId="0" borderId="5" applyFont="0" applyFill="0" applyBorder="0" applyAlignment="0" applyProtection="0"/>
    <xf numFmtId="0" fontId="18" fillId="0" borderId="5"/>
  </cellStyleXfs>
  <cellXfs count="322">
    <xf numFmtId="0" fontId="0" fillId="0" borderId="0" xfId="0" applyAlignment="1">
      <alignment vertical="top" wrapText="1"/>
    </xf>
    <xf numFmtId="0" fontId="1" fillId="0" borderId="0" xfId="0" applyFont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left" vertical="top"/>
    </xf>
    <xf numFmtId="1" fontId="1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49" fontId="1" fillId="0" borderId="6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8" fontId="1" fillId="4" borderId="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14" fillId="0" borderId="6" xfId="0" applyFont="1" applyBorder="1" applyAlignment="1">
      <alignment vertical="center" wrapText="1"/>
    </xf>
    <xf numFmtId="8" fontId="14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14" xfId="0" applyBorder="1" applyAlignment="1">
      <alignment horizontal="center" vertical="top" wrapText="1"/>
    </xf>
    <xf numFmtId="8" fontId="0" fillId="0" borderId="6" xfId="0" applyNumberForma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top" wrapText="1"/>
    </xf>
    <xf numFmtId="8" fontId="12" fillId="0" borderId="6" xfId="0" applyNumberFormat="1" applyFont="1" applyBorder="1" applyAlignment="1">
      <alignment vertical="top" wrapText="1"/>
    </xf>
    <xf numFmtId="8" fontId="0" fillId="0" borderId="0" xfId="0" applyNumberFormat="1" applyAlignment="1">
      <alignment horizontal="center" vertical="center" wrapText="1"/>
    </xf>
    <xf numFmtId="6" fontId="0" fillId="0" borderId="0" xfId="0" applyNumberFormat="1" applyAlignment="1">
      <alignment horizontal="center" vertical="top" wrapText="1"/>
    </xf>
    <xf numFmtId="8" fontId="16" fillId="3" borderId="6" xfId="0" applyNumberFormat="1" applyFont="1" applyFill="1" applyBorder="1" applyAlignment="1">
      <alignment horizontal="center" vertical="top" wrapText="1"/>
    </xf>
    <xf numFmtId="8" fontId="17" fillId="3" borderId="6" xfId="0" applyNumberFormat="1" applyFont="1" applyFill="1" applyBorder="1" applyAlignment="1">
      <alignment horizontal="center" vertical="top" wrapText="1"/>
    </xf>
    <xf numFmtId="8" fontId="17" fillId="0" borderId="0" xfId="0" applyNumberFormat="1" applyFont="1" applyAlignment="1">
      <alignment horizontal="center" vertical="top" wrapText="1"/>
    </xf>
    <xf numFmtId="8" fontId="14" fillId="0" borderId="6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8" fontId="4" fillId="4" borderId="6" xfId="0" applyNumberFormat="1" applyFont="1" applyFill="1" applyBorder="1" applyAlignment="1">
      <alignment horizontal="center" vertical="top" wrapText="1"/>
    </xf>
    <xf numFmtId="8" fontId="8" fillId="4" borderId="6" xfId="0" applyNumberFormat="1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8" fontId="0" fillId="0" borderId="11" xfId="0" applyNumberForma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8" fontId="12" fillId="0" borderId="0" xfId="0" applyNumberFormat="1" applyFont="1" applyAlignment="1">
      <alignment horizontal="center" vertical="top" wrapText="1"/>
    </xf>
    <xf numFmtId="1" fontId="1" fillId="0" borderId="6" xfId="0" applyNumberFormat="1" applyFont="1" applyBorder="1" applyAlignment="1">
      <alignment vertical="top" wrapText="1"/>
    </xf>
    <xf numFmtId="164" fontId="12" fillId="0" borderId="0" xfId="0" applyNumberFormat="1" applyFont="1" applyAlignment="1">
      <alignment vertical="top" wrapText="1"/>
    </xf>
    <xf numFmtId="0" fontId="0" fillId="4" borderId="0" xfId="0" applyFill="1" applyAlignment="1">
      <alignment vertical="top" wrapText="1"/>
    </xf>
    <xf numFmtId="164" fontId="0" fillId="0" borderId="0" xfId="0" applyNumberFormat="1" applyAlignment="1">
      <alignment vertical="top" wrapText="1"/>
    </xf>
    <xf numFmtId="49" fontId="5" fillId="14" borderId="2" xfId="0" applyNumberFormat="1" applyFont="1" applyFill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1" fontId="1" fillId="11" borderId="8" xfId="0" applyNumberFormat="1" applyFont="1" applyFill="1" applyBorder="1" applyAlignment="1">
      <alignment vertical="top" wrapText="1"/>
    </xf>
    <xf numFmtId="49" fontId="21" fillId="0" borderId="6" xfId="0" applyNumberFormat="1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9" fontId="22" fillId="0" borderId="6" xfId="0" applyNumberFormat="1" applyFont="1" applyBorder="1" applyAlignment="1">
      <alignment vertical="top" wrapText="1"/>
    </xf>
    <xf numFmtId="0" fontId="1" fillId="19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4" fontId="1" fillId="19" borderId="6" xfId="0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center" vertical="top" wrapText="1"/>
    </xf>
    <xf numFmtId="7" fontId="12" fillId="0" borderId="0" xfId="0" applyNumberFormat="1" applyFont="1" applyAlignment="1">
      <alignment horizontal="center" vertical="top" wrapText="1"/>
    </xf>
    <xf numFmtId="7" fontId="0" fillId="0" borderId="0" xfId="0" applyNumberFormat="1" applyAlignment="1">
      <alignment horizontal="center" vertical="top" wrapText="1"/>
    </xf>
    <xf numFmtId="0" fontId="20" fillId="0" borderId="6" xfId="4" applyFont="1" applyBorder="1" applyAlignment="1">
      <alignment horizontal="center" vertical="center" wrapText="1"/>
    </xf>
    <xf numFmtId="6" fontId="12" fillId="11" borderId="5" xfId="4" applyNumberFormat="1" applyFont="1" applyFill="1" applyAlignment="1">
      <alignment horizontal="center" vertical="center" wrapText="1"/>
    </xf>
    <xf numFmtId="0" fontId="18" fillId="11" borderId="21" xfId="4" applyFill="1" applyBorder="1" applyAlignment="1">
      <alignment horizontal="center" vertical="center" wrapText="1"/>
    </xf>
    <xf numFmtId="0" fontId="12" fillId="15" borderId="7" xfId="4" applyFont="1" applyFill="1" applyBorder="1" applyAlignment="1">
      <alignment horizontal="center" vertical="center" wrapText="1"/>
    </xf>
    <xf numFmtId="0" fontId="12" fillId="11" borderId="5" xfId="4" applyFont="1" applyFill="1" applyAlignment="1">
      <alignment horizontal="center" vertical="center" wrapText="1"/>
    </xf>
    <xf numFmtId="0" fontId="12" fillId="16" borderId="7" xfId="4" applyFont="1" applyFill="1" applyBorder="1" applyAlignment="1">
      <alignment horizontal="center" vertical="center" wrapText="1"/>
    </xf>
    <xf numFmtId="0" fontId="18" fillId="11" borderId="5" xfId="4" applyFill="1" applyAlignment="1">
      <alignment vertical="top" wrapText="1"/>
    </xf>
    <xf numFmtId="0" fontId="18" fillId="11" borderId="5" xfId="4" applyFill="1" applyAlignment="1">
      <alignment horizontal="center" vertical="center" wrapText="1"/>
    </xf>
    <xf numFmtId="0" fontId="18" fillId="0" borderId="5" xfId="4" applyAlignment="1">
      <alignment horizontal="center" vertical="top" wrapText="1"/>
    </xf>
    <xf numFmtId="0" fontId="18" fillId="0" borderId="5" xfId="4" applyAlignment="1">
      <alignment vertical="top" wrapText="1"/>
    </xf>
    <xf numFmtId="8" fontId="12" fillId="3" borderId="24" xfId="4" applyNumberFormat="1" applyFont="1" applyFill="1" applyBorder="1" applyAlignment="1">
      <alignment horizontal="center" vertical="center" wrapText="1"/>
    </xf>
    <xf numFmtId="8" fontId="12" fillId="3" borderId="5" xfId="4" applyNumberFormat="1" applyFont="1" applyFill="1" applyAlignment="1">
      <alignment horizontal="center" vertical="center" wrapText="1"/>
    </xf>
    <xf numFmtId="0" fontId="12" fillId="14" borderId="5" xfId="4" applyFont="1" applyFill="1" applyAlignment="1">
      <alignment horizontal="center" vertical="center" wrapText="1"/>
    </xf>
    <xf numFmtId="0" fontId="18" fillId="14" borderId="5" xfId="4" applyFill="1" applyAlignment="1">
      <alignment horizontal="center" vertical="center" wrapText="1"/>
    </xf>
    <xf numFmtId="0" fontId="12" fillId="20" borderId="5" xfId="4" applyFont="1" applyFill="1" applyAlignment="1">
      <alignment horizontal="center" vertical="center" wrapText="1"/>
    </xf>
    <xf numFmtId="0" fontId="12" fillId="17" borderId="5" xfId="4" applyFont="1" applyFill="1" applyAlignment="1">
      <alignment horizontal="center" vertical="center" wrapText="1"/>
    </xf>
    <xf numFmtId="0" fontId="18" fillId="17" borderId="5" xfId="4" applyFill="1" applyAlignment="1">
      <alignment horizontal="center" vertical="center" wrapText="1"/>
    </xf>
    <xf numFmtId="0" fontId="25" fillId="0" borderId="13" xfId="4" applyFont="1" applyBorder="1" applyAlignment="1">
      <alignment horizontal="center" vertical="center" wrapText="1"/>
    </xf>
    <xf numFmtId="0" fontId="3" fillId="11" borderId="13" xfId="4" applyFont="1" applyFill="1" applyBorder="1" applyAlignment="1">
      <alignment horizontal="center" vertical="center" wrapText="1"/>
    </xf>
    <xf numFmtId="0" fontId="1" fillId="2" borderId="6" xfId="4" applyFont="1" applyFill="1" applyBorder="1" applyAlignment="1">
      <alignment horizontal="center" vertical="center" wrapText="1"/>
    </xf>
    <xf numFmtId="4" fontId="23" fillId="2" borderId="6" xfId="4" applyNumberFormat="1" applyFont="1" applyFill="1" applyBorder="1" applyAlignment="1">
      <alignment horizontal="center" vertical="center" wrapText="1"/>
    </xf>
    <xf numFmtId="0" fontId="23" fillId="13" borderId="6" xfId="4" applyFont="1" applyFill="1" applyBorder="1" applyAlignment="1">
      <alignment horizontal="center" vertical="center" wrapText="1"/>
    </xf>
    <xf numFmtId="0" fontId="23" fillId="2" borderId="6" xfId="4" applyFont="1" applyFill="1" applyBorder="1" applyAlignment="1">
      <alignment horizontal="center" vertical="center" wrapText="1"/>
    </xf>
    <xf numFmtId="0" fontId="1" fillId="10" borderId="6" xfId="4" applyFont="1" applyFill="1" applyBorder="1" applyAlignment="1">
      <alignment horizontal="center" vertical="center" wrapText="1"/>
    </xf>
    <xf numFmtId="0" fontId="6" fillId="13" borderId="15" xfId="4" applyFont="1" applyFill="1" applyBorder="1" applyAlignment="1">
      <alignment horizontal="center" vertical="center" wrapText="1"/>
    </xf>
    <xf numFmtId="8" fontId="6" fillId="8" borderId="15" xfId="4" applyNumberFormat="1" applyFont="1" applyFill="1" applyBorder="1" applyAlignment="1">
      <alignment horizontal="center" vertical="center" wrapText="1"/>
    </xf>
    <xf numFmtId="8" fontId="6" fillId="11" borderId="15" xfId="4" applyNumberFormat="1" applyFont="1" applyFill="1" applyBorder="1" applyAlignment="1">
      <alignment horizontal="center" vertical="center" wrapText="1"/>
    </xf>
    <xf numFmtId="0" fontId="6" fillId="3" borderId="6" xfId="4" applyFont="1" applyFill="1" applyBorder="1" applyAlignment="1">
      <alignment horizontal="center" vertical="center" wrapText="1"/>
    </xf>
    <xf numFmtId="0" fontId="12" fillId="3" borderId="5" xfId="4" applyFont="1" applyFill="1" applyAlignment="1">
      <alignment horizontal="center" vertical="center" wrapText="1"/>
    </xf>
    <xf numFmtId="168" fontId="23" fillId="13" borderId="6" xfId="4" applyNumberFormat="1" applyFont="1" applyFill="1" applyBorder="1" applyAlignment="1">
      <alignment horizontal="center" vertical="center" wrapText="1"/>
    </xf>
    <xf numFmtId="168" fontId="23" fillId="19" borderId="6" xfId="4" applyNumberFormat="1" applyFont="1" applyFill="1" applyBorder="1" applyAlignment="1">
      <alignment horizontal="center" vertical="center" wrapText="1"/>
    </xf>
    <xf numFmtId="168" fontId="6" fillId="13" borderId="18" xfId="4" applyNumberFormat="1" applyFont="1" applyFill="1" applyBorder="1" applyAlignment="1">
      <alignment horizontal="center" vertical="center" wrapText="1"/>
    </xf>
    <xf numFmtId="8" fontId="24" fillId="3" borderId="18" xfId="4" applyNumberFormat="1" applyFont="1" applyFill="1" applyBorder="1" applyAlignment="1">
      <alignment horizontal="center" vertical="center" wrapText="1"/>
    </xf>
    <xf numFmtId="8" fontId="24" fillId="11" borderId="5" xfId="4" applyNumberFormat="1" applyFont="1" applyFill="1" applyAlignment="1">
      <alignment horizontal="center" vertical="center" wrapText="1"/>
    </xf>
    <xf numFmtId="8" fontId="1" fillId="0" borderId="5" xfId="4" applyNumberFormat="1" applyFont="1" applyAlignment="1">
      <alignment horizontal="center" vertical="center" wrapText="1"/>
    </xf>
    <xf numFmtId="8" fontId="1" fillId="0" borderId="6" xfId="4" applyNumberFormat="1" applyFont="1" applyBorder="1" applyAlignment="1">
      <alignment horizontal="center" vertical="center" wrapText="1"/>
    </xf>
    <xf numFmtId="8" fontId="12" fillId="18" borderId="5" xfId="4" applyNumberFormat="1" applyFont="1" applyFill="1" applyAlignment="1">
      <alignment horizontal="center" vertical="center" wrapText="1"/>
    </xf>
    <xf numFmtId="8" fontId="18" fillId="0" borderId="5" xfId="4" applyNumberFormat="1" applyAlignment="1">
      <alignment horizontal="center" vertical="top" wrapText="1"/>
    </xf>
    <xf numFmtId="8" fontId="18" fillId="0" borderId="5" xfId="4" applyNumberFormat="1" applyAlignment="1">
      <alignment vertical="top" wrapText="1"/>
    </xf>
    <xf numFmtId="164" fontId="13" fillId="0" borderId="6" xfId="4" applyNumberFormat="1" applyFont="1" applyBorder="1" applyAlignment="1">
      <alignment horizontal="center" vertical="center" wrapText="1"/>
    </xf>
    <xf numFmtId="168" fontId="1" fillId="13" borderId="5" xfId="4" applyNumberFormat="1" applyFont="1" applyFill="1" applyAlignment="1">
      <alignment horizontal="center" vertical="center" wrapText="1"/>
    </xf>
    <xf numFmtId="8" fontId="24" fillId="4" borderId="5" xfId="4" applyNumberFormat="1" applyFont="1" applyFill="1" applyAlignment="1">
      <alignment horizontal="center" vertical="center" wrapText="1"/>
    </xf>
    <xf numFmtId="14" fontId="4" fillId="4" borderId="6" xfId="4" applyNumberFormat="1" applyFont="1" applyFill="1" applyBorder="1" applyAlignment="1">
      <alignment horizontal="center" vertical="top" wrapText="1"/>
    </xf>
    <xf numFmtId="49" fontId="1" fillId="4" borderId="6" xfId="4" applyNumberFormat="1" applyFont="1" applyFill="1" applyBorder="1" applyAlignment="1">
      <alignment vertical="top" wrapText="1"/>
    </xf>
    <xf numFmtId="8" fontId="1" fillId="4" borderId="13" xfId="4" applyNumberFormat="1" applyFont="1" applyFill="1" applyBorder="1" applyAlignment="1">
      <alignment horizontal="center" vertical="center"/>
    </xf>
    <xf numFmtId="8" fontId="1" fillId="4" borderId="6" xfId="4" applyNumberFormat="1" applyFont="1" applyFill="1" applyBorder="1" applyAlignment="1">
      <alignment horizontal="center" vertical="center"/>
    </xf>
    <xf numFmtId="8" fontId="1" fillId="11" borderId="13" xfId="4" applyNumberFormat="1" applyFont="1" applyFill="1" applyBorder="1" applyAlignment="1">
      <alignment horizontal="center" vertical="center"/>
    </xf>
    <xf numFmtId="164" fontId="13" fillId="11" borderId="6" xfId="4" applyNumberFormat="1" applyFont="1" applyFill="1" applyBorder="1" applyAlignment="1">
      <alignment horizontal="center" vertical="center" wrapText="1"/>
    </xf>
    <xf numFmtId="164" fontId="13" fillId="4" borderId="6" xfId="4" applyNumberFormat="1" applyFont="1" applyFill="1" applyBorder="1" applyAlignment="1">
      <alignment horizontal="center" vertical="center" wrapText="1"/>
    </xf>
    <xf numFmtId="164" fontId="13" fillId="6" borderId="6" xfId="4" applyNumberFormat="1" applyFont="1" applyFill="1" applyBorder="1" applyAlignment="1">
      <alignment horizontal="center" vertical="center" wrapText="1"/>
    </xf>
    <xf numFmtId="164" fontId="13" fillId="11" borderId="5" xfId="4" applyNumberFormat="1" applyFont="1" applyFill="1" applyAlignment="1">
      <alignment horizontal="center" vertical="center" wrapText="1"/>
    </xf>
    <xf numFmtId="164" fontId="13" fillId="12" borderId="5" xfId="4" applyNumberFormat="1" applyFont="1" applyFill="1" applyAlignment="1">
      <alignment horizontal="center" vertical="center" wrapText="1"/>
    </xf>
    <xf numFmtId="8" fontId="18" fillId="0" borderId="6" xfId="4" applyNumberFormat="1" applyBorder="1" applyAlignment="1">
      <alignment horizontal="center" vertical="top" wrapText="1"/>
    </xf>
    <xf numFmtId="8" fontId="18" fillId="0" borderId="6" xfId="4" applyNumberFormat="1" applyBorder="1" applyAlignment="1">
      <alignment horizontal="center" vertical="center" wrapText="1"/>
    </xf>
    <xf numFmtId="164" fontId="3" fillId="0" borderId="6" xfId="4" applyNumberFormat="1" applyFont="1" applyBorder="1" applyAlignment="1">
      <alignment vertical="top" wrapText="1"/>
    </xf>
    <xf numFmtId="164" fontId="3" fillId="11" borderId="6" xfId="4" applyNumberFormat="1" applyFont="1" applyFill="1" applyBorder="1" applyAlignment="1">
      <alignment vertical="top" wrapText="1"/>
    </xf>
    <xf numFmtId="164" fontId="3" fillId="4" borderId="6" xfId="4" applyNumberFormat="1" applyFont="1" applyFill="1" applyBorder="1" applyAlignment="1">
      <alignment vertical="top" wrapText="1"/>
    </xf>
    <xf numFmtId="164" fontId="3" fillId="11" borderId="5" xfId="4" applyNumberFormat="1" applyFont="1" applyFill="1" applyAlignment="1">
      <alignment vertical="top" wrapText="1"/>
    </xf>
    <xf numFmtId="164" fontId="3" fillId="0" borderId="6" xfId="4" applyNumberFormat="1" applyFont="1" applyBorder="1" applyAlignment="1">
      <alignment horizontal="center" vertical="top" wrapText="1"/>
    </xf>
    <xf numFmtId="8" fontId="1" fillId="7" borderId="13" xfId="4" applyNumberFormat="1" applyFont="1" applyFill="1" applyBorder="1" applyAlignment="1">
      <alignment horizontal="center" vertical="center"/>
    </xf>
    <xf numFmtId="8" fontId="1" fillId="7" borderId="6" xfId="4" applyNumberFormat="1" applyFont="1" applyFill="1" applyBorder="1" applyAlignment="1">
      <alignment horizontal="center" vertical="center"/>
    </xf>
    <xf numFmtId="8" fontId="1" fillId="11" borderId="13" xfId="4" applyNumberFormat="1" applyFont="1" applyFill="1" applyBorder="1" applyAlignment="1">
      <alignment horizontal="center" vertical="center" wrapText="1"/>
    </xf>
    <xf numFmtId="8" fontId="1" fillId="4" borderId="13" xfId="4" applyNumberFormat="1" applyFont="1" applyFill="1" applyBorder="1" applyAlignment="1">
      <alignment horizontal="center" vertical="center" wrapText="1"/>
    </xf>
    <xf numFmtId="8" fontId="1" fillId="4" borderId="6" xfId="4" applyNumberFormat="1" applyFont="1" applyFill="1" applyBorder="1" applyAlignment="1">
      <alignment horizontal="center" vertical="center" wrapText="1"/>
    </xf>
    <xf numFmtId="0" fontId="1" fillId="0" borderId="6" xfId="4" applyFont="1" applyBorder="1" applyAlignment="1">
      <alignment vertical="center" wrapText="1"/>
    </xf>
    <xf numFmtId="0" fontId="1" fillId="4" borderId="6" xfId="4" applyFont="1" applyFill="1" applyBorder="1" applyAlignment="1">
      <alignment vertical="center" wrapText="1"/>
    </xf>
    <xf numFmtId="0" fontId="1" fillId="9" borderId="6" xfId="4" applyFont="1" applyFill="1" applyBorder="1" applyAlignment="1">
      <alignment vertical="center" wrapText="1"/>
    </xf>
    <xf numFmtId="8" fontId="1" fillId="0" borderId="13" xfId="4" applyNumberFormat="1" applyFont="1" applyBorder="1" applyAlignment="1">
      <alignment horizontal="center" vertical="center" wrapText="1"/>
    </xf>
    <xf numFmtId="0" fontId="1" fillId="0" borderId="19" xfId="4" applyFont="1" applyBorder="1" applyAlignment="1">
      <alignment vertical="center" wrapText="1"/>
    </xf>
    <xf numFmtId="8" fontId="1" fillId="0" borderId="8" xfId="4" applyNumberFormat="1" applyFont="1" applyBorder="1" applyAlignment="1">
      <alignment horizontal="center" vertical="center" wrapText="1"/>
    </xf>
    <xf numFmtId="6" fontId="1" fillId="11" borderId="13" xfId="4" applyNumberFormat="1" applyFont="1" applyFill="1" applyBorder="1" applyAlignment="1">
      <alignment horizontal="center" vertical="center" wrapText="1"/>
    </xf>
    <xf numFmtId="0" fontId="1" fillId="11" borderId="13" xfId="4" applyFont="1" applyFill="1" applyBorder="1" applyAlignment="1">
      <alignment horizontal="center" vertical="center" wrapText="1"/>
    </xf>
    <xf numFmtId="8" fontId="18" fillId="4" borderId="6" xfId="4" applyNumberFormat="1" applyFill="1" applyBorder="1" applyAlignment="1">
      <alignment horizontal="center" vertical="center" wrapText="1"/>
    </xf>
    <xf numFmtId="164" fontId="1" fillId="0" borderId="6" xfId="4" applyNumberFormat="1" applyFont="1" applyBorder="1" applyAlignment="1">
      <alignment vertical="center"/>
    </xf>
    <xf numFmtId="8" fontId="18" fillId="11" borderId="6" xfId="4" applyNumberFormat="1" applyFill="1" applyBorder="1" applyAlignment="1">
      <alignment horizontal="center" vertical="center" wrapText="1"/>
    </xf>
    <xf numFmtId="0" fontId="18" fillId="4" borderId="6" xfId="4" applyFill="1" applyBorder="1" applyAlignment="1">
      <alignment vertical="top" wrapText="1"/>
    </xf>
    <xf numFmtId="0" fontId="1" fillId="4" borderId="6" xfId="4" applyFont="1" applyFill="1" applyBorder="1" applyAlignment="1">
      <alignment vertical="center"/>
    </xf>
    <xf numFmtId="0" fontId="18" fillId="4" borderId="6" xfId="4" applyFill="1" applyBorder="1"/>
    <xf numFmtId="8" fontId="18" fillId="11" borderId="6" xfId="4" applyNumberFormat="1" applyFill="1" applyBorder="1" applyAlignment="1">
      <alignment horizontal="center"/>
    </xf>
    <xf numFmtId="8" fontId="18" fillId="4" borderId="6" xfId="4" applyNumberFormat="1" applyFill="1" applyBorder="1" applyAlignment="1">
      <alignment horizontal="center"/>
    </xf>
    <xf numFmtId="0" fontId="1" fillId="4" borderId="6" xfId="4" applyFont="1" applyFill="1" applyBorder="1" applyAlignment="1">
      <alignment horizontal="left" vertical="center" wrapText="1"/>
    </xf>
    <xf numFmtId="6" fontId="1" fillId="11" borderId="6" xfId="4" applyNumberFormat="1" applyFont="1" applyFill="1" applyBorder="1" applyAlignment="1">
      <alignment horizontal="center" vertical="center" wrapText="1"/>
    </xf>
    <xf numFmtId="8" fontId="1" fillId="11" borderId="6" xfId="4" applyNumberFormat="1" applyFont="1" applyFill="1" applyBorder="1" applyAlignment="1">
      <alignment horizontal="center" vertical="center" wrapText="1"/>
    </xf>
    <xf numFmtId="168" fontId="1" fillId="4" borderId="6" xfId="4" applyNumberFormat="1" applyFont="1" applyFill="1" applyBorder="1" applyAlignment="1">
      <alignment horizontal="center" vertical="center" wrapText="1"/>
    </xf>
    <xf numFmtId="0" fontId="1" fillId="11" borderId="6" xfId="4" applyFont="1" applyFill="1" applyBorder="1" applyAlignment="1">
      <alignment horizontal="center" vertical="center" wrapText="1"/>
    </xf>
    <xf numFmtId="8" fontId="18" fillId="4" borderId="13" xfId="4" applyNumberFormat="1" applyFill="1" applyBorder="1" applyAlignment="1">
      <alignment horizontal="center" vertical="top" wrapText="1"/>
    </xf>
    <xf numFmtId="8" fontId="18" fillId="4" borderId="6" xfId="4" applyNumberFormat="1" applyFill="1" applyBorder="1" applyAlignment="1">
      <alignment horizontal="center" vertical="top" wrapText="1"/>
    </xf>
    <xf numFmtId="8" fontId="18" fillId="11" borderId="13" xfId="4" applyNumberFormat="1" applyFill="1" applyBorder="1" applyAlignment="1">
      <alignment horizontal="center"/>
    </xf>
    <xf numFmtId="168" fontId="1" fillId="4" borderId="13" xfId="4" applyNumberFormat="1" applyFont="1" applyFill="1" applyBorder="1" applyAlignment="1">
      <alignment horizontal="center" vertical="center" wrapText="1"/>
    </xf>
    <xf numFmtId="8" fontId="18" fillId="11" borderId="13" xfId="4" applyNumberFormat="1" applyFill="1" applyBorder="1" applyAlignment="1">
      <alignment horizontal="center" vertical="top" wrapText="1"/>
    </xf>
    <xf numFmtId="15" fontId="18" fillId="4" borderId="8" xfId="4" applyNumberFormat="1" applyFill="1" applyBorder="1" applyAlignment="1">
      <alignment horizontal="center"/>
    </xf>
    <xf numFmtId="0" fontId="1" fillId="0" borderId="8" xfId="4" applyFont="1" applyBorder="1" applyAlignment="1">
      <alignment vertical="center" wrapText="1"/>
    </xf>
    <xf numFmtId="168" fontId="1" fillId="4" borderId="19" xfId="4" applyNumberFormat="1" applyFont="1" applyFill="1" applyBorder="1" applyAlignment="1">
      <alignment horizontal="center" vertical="center" wrapText="1"/>
    </xf>
    <xf numFmtId="0" fontId="1" fillId="0" borderId="8" xfId="4" applyFont="1" applyBorder="1" applyAlignment="1">
      <alignment horizontal="left" vertical="center" wrapText="1"/>
    </xf>
    <xf numFmtId="8" fontId="18" fillId="4" borderId="13" xfId="4" applyNumberFormat="1" applyFill="1" applyBorder="1" applyAlignment="1">
      <alignment horizontal="center"/>
    </xf>
    <xf numFmtId="0" fontId="18" fillId="4" borderId="6" xfId="4" applyFill="1" applyBorder="1" applyAlignment="1">
      <alignment horizontal="center" vertical="top" wrapText="1"/>
    </xf>
    <xf numFmtId="0" fontId="18" fillId="4" borderId="6" xfId="4" applyFill="1" applyBorder="1" applyAlignment="1">
      <alignment horizontal="center" vertical="center" wrapText="1"/>
    </xf>
    <xf numFmtId="8" fontId="6" fillId="11" borderId="13" xfId="4" applyNumberFormat="1" applyFont="1" applyFill="1" applyBorder="1" applyAlignment="1">
      <alignment horizontal="center" vertical="center"/>
    </xf>
    <xf numFmtId="6" fontId="1" fillId="11" borderId="13" xfId="4" applyNumberFormat="1" applyFont="1" applyFill="1" applyBorder="1" applyAlignment="1">
      <alignment horizontal="center" vertical="center"/>
    </xf>
    <xf numFmtId="0" fontId="1" fillId="11" borderId="13" xfId="4" applyFont="1" applyFill="1" applyBorder="1" applyAlignment="1">
      <alignment horizontal="center" vertical="center"/>
    </xf>
    <xf numFmtId="8" fontId="6" fillId="4" borderId="6" xfId="4" applyNumberFormat="1" applyFont="1" applyFill="1" applyBorder="1" applyAlignment="1">
      <alignment horizontal="center" vertical="center"/>
    </xf>
    <xf numFmtId="8" fontId="1" fillId="4" borderId="18" xfId="4" applyNumberFormat="1" applyFont="1" applyFill="1" applyBorder="1" applyAlignment="1">
      <alignment horizontal="center" vertical="center"/>
    </xf>
    <xf numFmtId="8" fontId="18" fillId="11" borderId="18" xfId="4" applyNumberFormat="1" applyFill="1" applyBorder="1" applyAlignment="1">
      <alignment horizontal="center" vertical="top" wrapText="1"/>
    </xf>
    <xf numFmtId="6" fontId="1" fillId="11" borderId="5" xfId="4" applyNumberFormat="1" applyFont="1" applyFill="1" applyAlignment="1">
      <alignment horizontal="center" vertical="center"/>
    </xf>
    <xf numFmtId="8" fontId="1" fillId="11" borderId="5" xfId="4" applyNumberFormat="1" applyFont="1" applyFill="1" applyAlignment="1">
      <alignment horizontal="center" vertical="center"/>
    </xf>
    <xf numFmtId="8" fontId="1" fillId="11" borderId="7" xfId="4" applyNumberFormat="1" applyFont="1" applyFill="1" applyBorder="1" applyAlignment="1">
      <alignment horizontal="center" vertical="center"/>
    </xf>
    <xf numFmtId="8" fontId="18" fillId="11" borderId="19" xfId="4" applyNumberFormat="1" applyFill="1" applyBorder="1" applyAlignment="1">
      <alignment horizontal="center" vertical="top" wrapText="1"/>
    </xf>
    <xf numFmtId="8" fontId="18" fillId="0" borderId="13" xfId="4" applyNumberFormat="1" applyBorder="1" applyAlignment="1">
      <alignment horizontal="center" vertical="top" wrapText="1"/>
    </xf>
    <xf numFmtId="0" fontId="18" fillId="0" borderId="6" xfId="4" applyBorder="1" applyAlignment="1">
      <alignment vertical="top" wrapText="1"/>
    </xf>
    <xf numFmtId="8" fontId="12" fillId="11" borderId="5" xfId="4" applyNumberFormat="1" applyFont="1" applyFill="1" applyAlignment="1">
      <alignment horizontal="center" vertical="top" wrapText="1"/>
    </xf>
    <xf numFmtId="164" fontId="1" fillId="0" borderId="5" xfId="4" applyNumberFormat="1" applyFont="1" applyAlignment="1">
      <alignment vertical="center"/>
    </xf>
    <xf numFmtId="164" fontId="3" fillId="0" borderId="5" xfId="4" applyNumberFormat="1" applyFont="1" applyAlignment="1">
      <alignment vertical="top" wrapText="1"/>
    </xf>
    <xf numFmtId="164" fontId="3" fillId="4" borderId="5" xfId="4" applyNumberFormat="1" applyFont="1" applyFill="1" applyAlignment="1">
      <alignment vertical="top" wrapText="1"/>
    </xf>
    <xf numFmtId="164" fontId="13" fillId="5" borderId="5" xfId="4" applyNumberFormat="1" applyFont="1" applyFill="1" applyAlignment="1">
      <alignment horizontal="center" vertical="center" wrapText="1"/>
    </xf>
    <xf numFmtId="8" fontId="18" fillId="0" borderId="13" xfId="4" applyNumberFormat="1" applyBorder="1" applyAlignment="1">
      <alignment horizontal="center" vertical="center" wrapText="1"/>
    </xf>
    <xf numFmtId="8" fontId="12" fillId="3" borderId="5" xfId="4" applyNumberFormat="1" applyFont="1" applyFill="1" applyAlignment="1">
      <alignment horizontal="right" wrapText="1"/>
    </xf>
    <xf numFmtId="8" fontId="12" fillId="3" borderId="5" xfId="4" applyNumberFormat="1" applyFont="1" applyFill="1" applyAlignment="1">
      <alignment horizontal="center" vertical="top" wrapText="1"/>
    </xf>
    <xf numFmtId="8" fontId="12" fillId="3" borderId="9" xfId="4" applyNumberFormat="1" applyFont="1" applyFill="1" applyBorder="1" applyAlignment="1">
      <alignment horizontal="center" vertical="top" wrapText="1"/>
    </xf>
    <xf numFmtId="8" fontId="18" fillId="3" borderId="17" xfId="4" applyNumberFormat="1" applyFill="1" applyBorder="1" applyAlignment="1">
      <alignment horizontal="center" vertical="top" wrapText="1"/>
    </xf>
    <xf numFmtId="8" fontId="18" fillId="3" borderId="5" xfId="4" applyNumberFormat="1" applyFill="1" applyAlignment="1">
      <alignment horizontal="center" vertical="top" wrapText="1"/>
    </xf>
    <xf numFmtId="8" fontId="12" fillId="14" borderId="15" xfId="4" applyNumberFormat="1" applyFont="1" applyFill="1" applyBorder="1" applyAlignment="1">
      <alignment vertical="top" wrapText="1"/>
    </xf>
    <xf numFmtId="8" fontId="12" fillId="14" borderId="5" xfId="4" applyNumberFormat="1" applyFont="1" applyFill="1" applyAlignment="1">
      <alignment horizontal="center" vertical="center" wrapText="1"/>
    </xf>
    <xf numFmtId="8" fontId="12" fillId="14" borderId="5" xfId="4" applyNumberFormat="1" applyFont="1" applyFill="1" applyAlignment="1">
      <alignment horizontal="center" vertical="top" wrapText="1"/>
    </xf>
    <xf numFmtId="4" fontId="2" fillId="0" borderId="5" xfId="4" applyNumberFormat="1" applyFont="1" applyAlignment="1">
      <alignment vertical="top" wrapText="1"/>
    </xf>
    <xf numFmtId="0" fontId="18" fillId="4" borderId="5" xfId="4" applyFill="1" applyAlignment="1">
      <alignment horizontal="center" vertical="top" wrapText="1"/>
    </xf>
    <xf numFmtId="0" fontId="18" fillId="4" borderId="5" xfId="4" applyFill="1" applyAlignment="1">
      <alignment vertical="top" wrapText="1"/>
    </xf>
    <xf numFmtId="6" fontId="12" fillId="4" borderId="5" xfId="4" applyNumberFormat="1" applyFont="1" applyFill="1" applyAlignment="1">
      <alignment horizontal="center" vertical="top" wrapText="1"/>
    </xf>
    <xf numFmtId="8" fontId="18" fillId="4" borderId="5" xfId="4" applyNumberFormat="1" applyFill="1" applyAlignment="1">
      <alignment horizontal="center" vertical="top" wrapText="1"/>
    </xf>
    <xf numFmtId="6" fontId="18" fillId="4" borderId="5" xfId="4" applyNumberFormat="1" applyFill="1" applyAlignment="1">
      <alignment horizontal="center" vertical="top" wrapText="1"/>
    </xf>
    <xf numFmtId="0" fontId="0" fillId="4" borderId="6" xfId="4" applyFont="1" applyFill="1" applyBorder="1" applyAlignment="1">
      <alignment vertical="top" wrapText="1"/>
    </xf>
    <xf numFmtId="8" fontId="0" fillId="4" borderId="13" xfId="4" applyNumberFormat="1" applyFont="1" applyFill="1" applyBorder="1" applyAlignment="1">
      <alignment horizontal="center" vertical="top" wrapText="1"/>
    </xf>
    <xf numFmtId="0" fontId="1" fillId="19" borderId="13" xfId="0" applyFont="1" applyFill="1" applyBorder="1" applyAlignment="1">
      <alignment horizontal="center" vertical="center" wrapText="1"/>
    </xf>
    <xf numFmtId="8" fontId="18" fillId="11" borderId="17" xfId="4" applyNumberFormat="1" applyFill="1" applyBorder="1" applyAlignment="1">
      <alignment horizontal="center" vertical="top" wrapText="1"/>
    </xf>
    <xf numFmtId="168" fontId="27" fillId="19" borderId="6" xfId="4" applyNumberFormat="1" applyFont="1" applyFill="1" applyBorder="1" applyAlignment="1">
      <alignment horizontal="center" vertical="center" wrapText="1"/>
    </xf>
    <xf numFmtId="164" fontId="13" fillId="4" borderId="6" xfId="4" applyNumberFormat="1" applyFont="1" applyFill="1" applyBorder="1" applyAlignment="1">
      <alignment vertical="top" wrapText="1"/>
    </xf>
    <xf numFmtId="164" fontId="13" fillId="4" borderId="5" xfId="4" applyNumberFormat="1" applyFont="1" applyFill="1" applyAlignment="1">
      <alignment vertical="top" wrapText="1"/>
    </xf>
    <xf numFmtId="8" fontId="4" fillId="4" borderId="17" xfId="4" applyNumberFormat="1" applyFont="1" applyFill="1" applyBorder="1" applyAlignment="1">
      <alignment horizontal="center" vertical="top" wrapText="1"/>
    </xf>
    <xf numFmtId="8" fontId="8" fillId="4" borderId="15" xfId="4" applyNumberFormat="1" applyFont="1" applyFill="1" applyBorder="1" applyAlignment="1">
      <alignment vertical="top" wrapText="1"/>
    </xf>
    <xf numFmtId="0" fontId="4" fillId="4" borderId="5" xfId="4" applyFont="1" applyFill="1" applyAlignment="1">
      <alignment vertical="top" wrapText="1"/>
    </xf>
    <xf numFmtId="8" fontId="4" fillId="4" borderId="5" xfId="4" applyNumberFormat="1" applyFont="1" applyFill="1" applyAlignment="1">
      <alignment vertical="top" wrapText="1"/>
    </xf>
    <xf numFmtId="170" fontId="1" fillId="2" borderId="6" xfId="4" applyNumberFormat="1" applyFont="1" applyFill="1" applyBorder="1" applyAlignment="1">
      <alignment horizontal="center" vertical="center" wrapText="1"/>
    </xf>
    <xf numFmtId="170" fontId="23" fillId="2" borderId="6" xfId="4" applyNumberFormat="1" applyFont="1" applyFill="1" applyBorder="1" applyAlignment="1">
      <alignment horizontal="center" vertical="center" wrapText="1"/>
    </xf>
    <xf numFmtId="170" fontId="23" fillId="13" borderId="6" xfId="4" applyNumberFormat="1" applyFont="1" applyFill="1" applyBorder="1" applyAlignment="1">
      <alignment horizontal="center" vertical="center" wrapText="1"/>
    </xf>
    <xf numFmtId="6" fontId="12" fillId="4" borderId="19" xfId="4" applyNumberFormat="1" applyFont="1" applyFill="1" applyBorder="1" applyAlignment="1">
      <alignment horizontal="center" vertical="center" wrapText="1"/>
    </xf>
    <xf numFmtId="6" fontId="12" fillId="3" borderId="10" xfId="4" applyNumberFormat="1" applyFont="1" applyFill="1" applyBorder="1" applyAlignment="1">
      <alignment horizontal="center" vertical="center" wrapText="1"/>
    </xf>
    <xf numFmtId="6" fontId="12" fillId="3" borderId="12" xfId="4" applyNumberFormat="1" applyFont="1" applyFill="1" applyBorder="1" applyAlignment="1">
      <alignment horizontal="center" vertical="center" wrapText="1"/>
    </xf>
    <xf numFmtId="0" fontId="26" fillId="11" borderId="6" xfId="4" applyFont="1" applyFill="1" applyBorder="1" applyAlignment="1">
      <alignment horizontal="center" vertical="center" wrapText="1"/>
    </xf>
    <xf numFmtId="0" fontId="13" fillId="11" borderId="13" xfId="4" applyFont="1" applyFill="1" applyBorder="1" applyAlignment="1">
      <alignment horizontal="center" vertical="center" wrapText="1"/>
    </xf>
    <xf numFmtId="0" fontId="23" fillId="22" borderId="6" xfId="4" applyFont="1" applyFill="1" applyBorder="1" applyAlignment="1">
      <alignment horizontal="center" vertical="center" wrapText="1"/>
    </xf>
    <xf numFmtId="170" fontId="23" fillId="22" borderId="6" xfId="4" applyNumberFormat="1" applyFont="1" applyFill="1" applyBorder="1" applyAlignment="1">
      <alignment horizontal="center" vertical="center" wrapText="1"/>
    </xf>
    <xf numFmtId="0" fontId="27" fillId="22" borderId="6" xfId="4" applyFont="1" applyFill="1" applyBorder="1" applyAlignment="1">
      <alignment horizontal="center" vertical="center" wrapText="1"/>
    </xf>
    <xf numFmtId="170" fontId="27" fillId="22" borderId="6" xfId="4" applyNumberFormat="1" applyFont="1" applyFill="1" applyBorder="1" applyAlignment="1">
      <alignment horizontal="center" vertical="center" wrapText="1"/>
    </xf>
    <xf numFmtId="0" fontId="4" fillId="23" borderId="5" xfId="4" applyFont="1" applyFill="1" applyAlignment="1">
      <alignment horizontal="center" vertical="center" wrapText="1"/>
    </xf>
    <xf numFmtId="0" fontId="18" fillId="23" borderId="7" xfId="4" applyFill="1" applyBorder="1" applyAlignment="1">
      <alignment horizontal="center" vertical="top" wrapText="1"/>
    </xf>
    <xf numFmtId="0" fontId="20" fillId="0" borderId="13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6" fontId="12" fillId="4" borderId="8" xfId="4" applyNumberFormat="1" applyFont="1" applyFill="1" applyBorder="1" applyAlignment="1">
      <alignment horizontal="center" vertical="center" wrapText="1"/>
    </xf>
    <xf numFmtId="0" fontId="8" fillId="0" borderId="27" xfId="4" applyFont="1" applyBorder="1" applyAlignment="1">
      <alignment horizontal="right" vertical="center" wrapText="1"/>
    </xf>
    <xf numFmtId="6" fontId="12" fillId="4" borderId="28" xfId="4" applyNumberFormat="1" applyFont="1" applyFill="1" applyBorder="1" applyAlignment="1">
      <alignment horizontal="left" vertical="center" wrapText="1"/>
    </xf>
    <xf numFmtId="0" fontId="12" fillId="20" borderId="13" xfId="4" applyFont="1" applyFill="1" applyBorder="1" applyAlignment="1">
      <alignment horizontal="center" vertical="center" wrapText="1"/>
    </xf>
    <xf numFmtId="0" fontId="12" fillId="20" borderId="18" xfId="4" applyFont="1" applyFill="1" applyBorder="1" applyAlignment="1">
      <alignment horizontal="center" vertical="center" wrapText="1"/>
    </xf>
    <xf numFmtId="8" fontId="1" fillId="14" borderId="2" xfId="0" applyNumberFormat="1" applyFont="1" applyFill="1" applyBorder="1" applyAlignment="1">
      <alignment vertical="center"/>
    </xf>
    <xf numFmtId="8" fontId="1" fillId="14" borderId="2" xfId="0" applyNumberFormat="1" applyFont="1" applyFill="1" applyBorder="1" applyAlignment="1">
      <alignment horizontal="center" vertical="center"/>
    </xf>
    <xf numFmtId="8" fontId="6" fillId="0" borderId="6" xfId="0" applyNumberFormat="1" applyFont="1" applyBorder="1" applyAlignment="1">
      <alignment horizontal="center" vertical="top"/>
    </xf>
    <xf numFmtId="8" fontId="6" fillId="0" borderId="6" xfId="0" applyNumberFormat="1" applyFont="1" applyBorder="1" applyAlignment="1">
      <alignment horizontal="center" vertical="top" wrapText="1"/>
    </xf>
    <xf numFmtId="8" fontId="9" fillId="11" borderId="8" xfId="0" applyNumberFormat="1" applyFont="1" applyFill="1" applyBorder="1" applyAlignment="1">
      <alignment horizontal="center" vertical="top"/>
    </xf>
    <xf numFmtId="8" fontId="6" fillId="11" borderId="8" xfId="0" applyNumberFormat="1" applyFont="1" applyFill="1" applyBorder="1" applyAlignment="1">
      <alignment horizontal="center" vertical="top"/>
    </xf>
    <xf numFmtId="8" fontId="1" fillId="11" borderId="8" xfId="0" applyNumberFormat="1" applyFont="1" applyFill="1" applyBorder="1" applyAlignment="1">
      <alignment vertical="top" wrapText="1"/>
    </xf>
    <xf numFmtId="8" fontId="1" fillId="11" borderId="23" xfId="0" applyNumberFormat="1" applyFont="1" applyFill="1" applyBorder="1" applyAlignment="1">
      <alignment vertical="top" wrapText="1"/>
    </xf>
    <xf numFmtId="8" fontId="9" fillId="0" borderId="6" xfId="0" applyNumberFormat="1" applyFont="1" applyBorder="1" applyAlignment="1">
      <alignment horizontal="center" vertical="top"/>
    </xf>
    <xf numFmtId="8" fontId="1" fillId="0" borderId="6" xfId="0" applyNumberFormat="1" applyFont="1" applyBorder="1" applyAlignment="1">
      <alignment horizontal="center" vertical="top"/>
    </xf>
    <xf numFmtId="8" fontId="0" fillId="0" borderId="0" xfId="0" applyNumberFormat="1"/>
    <xf numFmtId="8" fontId="1" fillId="0" borderId="6" xfId="0" applyNumberFormat="1" applyFont="1" applyBorder="1" applyAlignment="1">
      <alignment horizontal="right" vertical="top"/>
    </xf>
    <xf numFmtId="8" fontId="1" fillId="0" borderId="16" xfId="0" applyNumberFormat="1" applyFont="1" applyBorder="1" applyAlignment="1">
      <alignment vertical="top" wrapText="1"/>
    </xf>
    <xf numFmtId="8" fontId="1" fillId="0" borderId="6" xfId="0" applyNumberFormat="1" applyFont="1" applyBorder="1" applyAlignment="1">
      <alignment horizontal="right" vertical="center"/>
    </xf>
    <xf numFmtId="8" fontId="1" fillId="0" borderId="6" xfId="0" applyNumberFormat="1" applyFont="1" applyBorder="1" applyAlignment="1">
      <alignment horizontal="center" vertical="center"/>
    </xf>
    <xf numFmtId="8" fontId="9" fillId="0" borderId="6" xfId="0" applyNumberFormat="1" applyFont="1" applyBorder="1" applyAlignment="1">
      <alignment horizontal="right" vertical="top"/>
    </xf>
    <xf numFmtId="8" fontId="1" fillId="4" borderId="6" xfId="0" applyNumberFormat="1" applyFont="1" applyFill="1" applyBorder="1" applyAlignment="1">
      <alignment horizontal="right" vertical="top"/>
    </xf>
    <xf numFmtId="8" fontId="4" fillId="0" borderId="6" xfId="0" applyNumberFormat="1" applyFont="1" applyBorder="1" applyAlignment="1">
      <alignment vertical="top" wrapText="1"/>
    </xf>
    <xf numFmtId="8" fontId="9" fillId="0" borderId="6" xfId="0" applyNumberFormat="1" applyFont="1" applyBorder="1" applyAlignment="1">
      <alignment horizontal="right" vertical="center"/>
    </xf>
    <xf numFmtId="8" fontId="1" fillId="4" borderId="6" xfId="0" applyNumberFormat="1" applyFont="1" applyFill="1" applyBorder="1" applyAlignment="1">
      <alignment horizontal="right" vertical="center"/>
    </xf>
    <xf numFmtId="8" fontId="9" fillId="4" borderId="6" xfId="0" applyNumberFormat="1" applyFont="1" applyFill="1" applyBorder="1" applyAlignment="1">
      <alignment horizontal="right" vertical="center"/>
    </xf>
    <xf numFmtId="8" fontId="21" fillId="0" borderId="6" xfId="0" applyNumberFormat="1" applyFont="1" applyBorder="1" applyAlignment="1">
      <alignment horizontal="right" vertical="top"/>
    </xf>
    <xf numFmtId="8" fontId="21" fillId="4" borderId="6" xfId="0" applyNumberFormat="1" applyFont="1" applyFill="1" applyBorder="1" applyAlignment="1">
      <alignment horizontal="right" vertical="center"/>
    </xf>
    <xf numFmtId="8" fontId="21" fillId="4" borderId="6" xfId="0" applyNumberFormat="1" applyFont="1" applyFill="1" applyBorder="1" applyAlignment="1">
      <alignment horizontal="center" vertical="center"/>
    </xf>
    <xf numFmtId="8" fontId="21" fillId="0" borderId="6" xfId="0" applyNumberFormat="1" applyFont="1" applyBorder="1" applyAlignment="1">
      <alignment horizontal="center" vertical="center"/>
    </xf>
    <xf numFmtId="8" fontId="21" fillId="0" borderId="6" xfId="0" applyNumberFormat="1" applyFont="1" applyBorder="1" applyAlignment="1">
      <alignment horizontal="right" vertical="center"/>
    </xf>
    <xf numFmtId="8" fontId="21" fillId="0" borderId="0" xfId="0" applyNumberFormat="1" applyFont="1" applyAlignment="1">
      <alignment vertical="top" wrapText="1"/>
    </xf>
    <xf numFmtId="8" fontId="1" fillId="0" borderId="26" xfId="0" applyNumberFormat="1" applyFont="1" applyBorder="1" applyAlignment="1">
      <alignment vertical="top" wrapText="1"/>
    </xf>
    <xf numFmtId="8" fontId="1" fillId="0" borderId="6" xfId="0" applyNumberFormat="1" applyFont="1" applyBorder="1" applyAlignment="1">
      <alignment vertical="top" wrapText="1"/>
    </xf>
    <xf numFmtId="8" fontId="22" fillId="0" borderId="6" xfId="0" applyNumberFormat="1" applyFont="1" applyBorder="1" applyAlignment="1">
      <alignment horizontal="right" vertical="top" wrapText="1"/>
    </xf>
    <xf numFmtId="8" fontId="1" fillId="0" borderId="0" xfId="0" applyNumberFormat="1" applyFont="1" applyAlignment="1">
      <alignment vertical="center"/>
    </xf>
    <xf numFmtId="8" fontId="1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vertical="top" wrapText="1"/>
    </xf>
    <xf numFmtId="8" fontId="0" fillId="0" borderId="0" xfId="0" applyNumberFormat="1" applyAlignment="1">
      <alignment horizontal="center" vertical="top" wrapText="1"/>
    </xf>
    <xf numFmtId="0" fontId="0" fillId="0" borderId="6" xfId="0" applyBorder="1"/>
    <xf numFmtId="14" fontId="14" fillId="4" borderId="6" xfId="4" applyNumberFormat="1" applyFont="1" applyFill="1" applyBorder="1" applyAlignment="1">
      <alignment horizontal="center" vertical="top" wrapText="1"/>
    </xf>
    <xf numFmtId="14" fontId="1" fillId="0" borderId="6" xfId="4" applyNumberFormat="1" applyFont="1" applyBorder="1" applyAlignment="1">
      <alignment horizontal="center" vertical="center" wrapText="1"/>
    </xf>
    <xf numFmtId="0" fontId="1" fillId="0" borderId="6" xfId="4" applyFont="1" applyBorder="1" applyAlignment="1">
      <alignment horizontal="left" vertical="center" wrapText="1"/>
    </xf>
    <xf numFmtId="0" fontId="1" fillId="19" borderId="6" xfId="4" applyFont="1" applyFill="1" applyBorder="1" applyAlignment="1">
      <alignment horizontal="center" vertical="center" wrapText="1"/>
    </xf>
    <xf numFmtId="4" fontId="1" fillId="19" borderId="6" xfId="4" applyNumberFormat="1" applyFont="1" applyFill="1" applyBorder="1" applyAlignment="1">
      <alignment horizontal="center" vertical="center" wrapText="1"/>
    </xf>
    <xf numFmtId="8" fontId="18" fillId="3" borderId="30" xfId="4" applyNumberFormat="1" applyFill="1" applyBorder="1" applyAlignment="1">
      <alignment horizontal="center" vertical="top" wrapText="1"/>
    </xf>
    <xf numFmtId="8" fontId="12" fillId="14" borderId="18" xfId="4" applyNumberFormat="1" applyFont="1" applyFill="1" applyBorder="1" applyAlignment="1">
      <alignment vertical="top" wrapText="1"/>
    </xf>
    <xf numFmtId="8" fontId="18" fillId="3" borderId="6" xfId="4" applyNumberFormat="1" applyFill="1" applyBorder="1" applyAlignment="1">
      <alignment horizontal="center" vertical="top" wrapText="1"/>
    </xf>
    <xf numFmtId="8" fontId="12" fillId="14" borderId="6" xfId="4" applyNumberFormat="1" applyFont="1" applyFill="1" applyBorder="1" applyAlignment="1">
      <alignment vertical="top" wrapText="1"/>
    </xf>
    <xf numFmtId="1" fontId="6" fillId="14" borderId="2" xfId="0" applyNumberFormat="1" applyFont="1" applyFill="1" applyBorder="1" applyAlignment="1">
      <alignment horizontal="center" vertical="center"/>
    </xf>
    <xf numFmtId="1" fontId="1" fillId="11" borderId="8" xfId="0" applyNumberFormat="1" applyFont="1" applyFill="1" applyBorder="1" applyAlignment="1">
      <alignment horizontal="center" vertical="top" wrapText="1"/>
    </xf>
    <xf numFmtId="14" fontId="0" fillId="0" borderId="6" xfId="0" applyNumberFormat="1" applyBorder="1" applyAlignment="1">
      <alignment horizontal="center"/>
    </xf>
    <xf numFmtId="14" fontId="1" fillId="0" borderId="6" xfId="0" applyNumberFormat="1" applyFont="1" applyBorder="1" applyAlignment="1">
      <alignment horizontal="center" vertical="top" wrapText="1"/>
    </xf>
    <xf numFmtId="14" fontId="1" fillId="4" borderId="6" xfId="0" applyNumberFormat="1" applyFont="1" applyFill="1" applyBorder="1" applyAlignment="1">
      <alignment horizontal="center" vertical="top" wrapText="1"/>
    </xf>
    <xf numFmtId="14" fontId="21" fillId="0" borderId="6" xfId="0" applyNumberFormat="1" applyFont="1" applyBorder="1" applyAlignment="1">
      <alignment horizontal="center" vertical="top" wrapText="1"/>
    </xf>
    <xf numFmtId="14" fontId="21" fillId="0" borderId="6" xfId="0" applyNumberFormat="1" applyFont="1" applyBorder="1" applyAlignment="1">
      <alignment horizontal="center" vertical="top"/>
    </xf>
    <xf numFmtId="14" fontId="2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8" fontId="0" fillId="0" borderId="0" xfId="0" applyNumberFormat="1" applyAlignment="1">
      <alignment horizontal="center"/>
    </xf>
    <xf numFmtId="8" fontId="0" fillId="0" borderId="6" xfId="0" applyNumberFormat="1" applyBorder="1" applyAlignment="1">
      <alignment horizontal="center"/>
    </xf>
    <xf numFmtId="8" fontId="22" fillId="0" borderId="6" xfId="0" applyNumberFormat="1" applyFont="1" applyBorder="1" applyAlignment="1">
      <alignment horizontal="center" vertical="top" wrapText="1"/>
    </xf>
    <xf numFmtId="8" fontId="1" fillId="21" borderId="6" xfId="4" applyNumberFormat="1" applyFont="1" applyFill="1" applyBorder="1" applyAlignment="1">
      <alignment horizontal="center" vertical="center"/>
    </xf>
    <xf numFmtId="8" fontId="1" fillId="21" borderId="13" xfId="4" applyNumberFormat="1" applyFont="1" applyFill="1" applyBorder="1" applyAlignment="1">
      <alignment horizontal="center" vertical="center" wrapText="1"/>
    </xf>
    <xf numFmtId="8" fontId="1" fillId="24" borderId="6" xfId="4" applyNumberFormat="1" applyFont="1" applyFill="1" applyBorder="1" applyAlignment="1">
      <alignment horizontal="center" vertical="center"/>
    </xf>
    <xf numFmtId="171" fontId="1" fillId="21" borderId="6" xfId="4" applyNumberFormat="1" applyFont="1" applyFill="1" applyBorder="1" applyAlignment="1">
      <alignment horizontal="center" vertical="center"/>
    </xf>
    <xf numFmtId="4" fontId="23" fillId="19" borderId="6" xfId="4" applyNumberFormat="1" applyFont="1" applyFill="1" applyBorder="1" applyAlignment="1">
      <alignment horizontal="center" vertical="center" wrapText="1"/>
    </xf>
    <xf numFmtId="49" fontId="1" fillId="4" borderId="13" xfId="4" applyNumberFormat="1" applyFont="1" applyFill="1" applyBorder="1" applyAlignment="1">
      <alignment vertical="top" wrapText="1"/>
    </xf>
    <xf numFmtId="0" fontId="1" fillId="9" borderId="13" xfId="4" applyFont="1" applyFill="1" applyBorder="1" applyAlignment="1">
      <alignment vertical="center" wrapText="1"/>
    </xf>
    <xf numFmtId="0" fontId="1" fillId="0" borderId="13" xfId="4" applyFont="1" applyBorder="1" applyAlignment="1">
      <alignment vertical="center" wrapText="1"/>
    </xf>
    <xf numFmtId="8" fontId="1" fillId="3" borderId="6" xfId="4" applyNumberFormat="1" applyFont="1" applyFill="1" applyBorder="1" applyAlignment="1">
      <alignment horizontal="center" vertical="center" wrapText="1"/>
    </xf>
    <xf numFmtId="8" fontId="1" fillId="3" borderId="13" xfId="4" applyNumberFormat="1" applyFont="1" applyFill="1" applyBorder="1" applyAlignment="1">
      <alignment horizontal="center" vertical="center" wrapText="1"/>
    </xf>
    <xf numFmtId="8" fontId="18" fillId="3" borderId="6" xfId="4" applyNumberFormat="1" applyFill="1" applyBorder="1" applyAlignment="1">
      <alignment horizontal="center" vertical="center" wrapText="1"/>
    </xf>
    <xf numFmtId="8" fontId="1" fillId="3" borderId="15" xfId="4" applyNumberFormat="1" applyFont="1" applyFill="1" applyBorder="1" applyAlignment="1">
      <alignment horizontal="center" vertical="center"/>
    </xf>
    <xf numFmtId="8" fontId="1" fillId="3" borderId="6" xfId="4" applyNumberFormat="1" applyFont="1" applyFill="1" applyBorder="1" applyAlignment="1">
      <alignment horizontal="center" vertical="center"/>
    </xf>
    <xf numFmtId="8" fontId="0" fillId="4" borderId="6" xfId="4" applyNumberFormat="1" applyFont="1" applyFill="1" applyBorder="1" applyAlignment="1">
      <alignment horizontal="center"/>
    </xf>
    <xf numFmtId="8" fontId="18" fillId="25" borderId="6" xfId="4" applyNumberFormat="1" applyFill="1" applyBorder="1" applyAlignment="1">
      <alignment horizontal="center"/>
    </xf>
    <xf numFmtId="8" fontId="18" fillId="25" borderId="6" xfId="4" applyNumberFormat="1" applyFill="1" applyBorder="1" applyAlignment="1">
      <alignment horizontal="center" vertical="center" wrapText="1"/>
    </xf>
    <xf numFmtId="8" fontId="1" fillId="25" borderId="6" xfId="4" applyNumberFormat="1" applyFont="1" applyFill="1" applyBorder="1" applyAlignment="1">
      <alignment horizontal="center" vertical="center" wrapText="1"/>
    </xf>
    <xf numFmtId="8" fontId="1" fillId="25" borderId="6" xfId="4" applyNumberFormat="1" applyFont="1" applyFill="1" applyBorder="1" applyAlignment="1">
      <alignment horizontal="center" vertical="center"/>
    </xf>
    <xf numFmtId="14" fontId="1" fillId="0" borderId="6" xfId="4" applyNumberFormat="1" applyFont="1" applyBorder="1" applyAlignment="1">
      <alignment vertical="center" wrapText="1"/>
    </xf>
    <xf numFmtId="0" fontId="23" fillId="19" borderId="6" xfId="4" applyFont="1" applyFill="1" applyBorder="1" applyAlignment="1">
      <alignment horizontal="center" vertical="center" wrapText="1"/>
    </xf>
    <xf numFmtId="168" fontId="14" fillId="4" borderId="19" xfId="4" applyNumberFormat="1" applyFont="1" applyFill="1" applyBorder="1" applyAlignment="1">
      <alignment horizontal="center" vertical="center" wrapText="1"/>
    </xf>
    <xf numFmtId="8" fontId="12" fillId="11" borderId="15" xfId="4" applyNumberFormat="1" applyFont="1" applyFill="1" applyBorder="1" applyAlignment="1">
      <alignment vertical="top" wrapText="1"/>
    </xf>
    <xf numFmtId="8" fontId="18" fillId="26" borderId="6" xfId="4" applyNumberFormat="1" applyFill="1" applyBorder="1" applyAlignment="1">
      <alignment horizontal="center"/>
    </xf>
    <xf numFmtId="8" fontId="1" fillId="26" borderId="6" xfId="4" applyNumberFormat="1" applyFont="1" applyFill="1" applyBorder="1" applyAlignment="1">
      <alignment horizontal="center" vertical="center" wrapText="1"/>
    </xf>
    <xf numFmtId="8" fontId="1" fillId="26" borderId="6" xfId="4" applyNumberFormat="1" applyFont="1" applyFill="1" applyBorder="1" applyAlignment="1">
      <alignment horizontal="center" vertical="center"/>
    </xf>
    <xf numFmtId="8" fontId="18" fillId="26" borderId="6" xfId="4" applyNumberFormat="1" applyFill="1" applyBorder="1" applyAlignment="1">
      <alignment horizontal="center" vertical="top" wrapText="1"/>
    </xf>
    <xf numFmtId="8" fontId="1" fillId="26" borderId="8" xfId="4" applyNumberFormat="1" applyFont="1" applyFill="1" applyBorder="1" applyAlignment="1">
      <alignment horizontal="center" vertical="center" wrapText="1"/>
    </xf>
    <xf numFmtId="8" fontId="12" fillId="3" borderId="24" xfId="4" applyNumberFormat="1" applyFont="1" applyFill="1" applyBorder="1" applyAlignment="1">
      <alignment horizontal="center" vertical="center" wrapText="1"/>
    </xf>
    <xf numFmtId="8" fontId="12" fillId="3" borderId="5" xfId="4" applyNumberFormat="1" applyFont="1" applyFill="1" applyAlignment="1">
      <alignment horizontal="center" vertical="center" wrapText="1"/>
    </xf>
    <xf numFmtId="0" fontId="12" fillId="4" borderId="7" xfId="4" applyFont="1" applyFill="1" applyBorder="1" applyAlignment="1">
      <alignment horizontal="center" vertical="center" wrapText="1"/>
    </xf>
    <xf numFmtId="0" fontId="12" fillId="14" borderId="20" xfId="4" applyFont="1" applyFill="1" applyBorder="1" applyAlignment="1">
      <alignment horizontal="center" vertical="center" wrapText="1"/>
    </xf>
    <xf numFmtId="0" fontId="12" fillId="14" borderId="21" xfId="4" applyFont="1" applyFill="1" applyBorder="1" applyAlignment="1">
      <alignment horizontal="center" vertical="center" wrapText="1"/>
    </xf>
    <xf numFmtId="0" fontId="12" fillId="15" borderId="29" xfId="4" applyFont="1" applyFill="1" applyBorder="1" applyAlignment="1">
      <alignment horizontal="center" vertical="center" wrapText="1"/>
    </xf>
    <xf numFmtId="0" fontId="12" fillId="15" borderId="18" xfId="4" applyFont="1" applyFill="1" applyBorder="1" applyAlignment="1">
      <alignment horizontal="center" vertical="center" wrapText="1"/>
    </xf>
    <xf numFmtId="0" fontId="12" fillId="15" borderId="15" xfId="4" applyFont="1" applyFill="1" applyBorder="1" applyAlignment="1">
      <alignment horizontal="center" vertical="center" wrapText="1"/>
    </xf>
    <xf numFmtId="0" fontId="12" fillId="16" borderId="7" xfId="4" applyFont="1" applyFill="1" applyBorder="1" applyAlignment="1">
      <alignment horizontal="center" vertical="center" wrapText="1"/>
    </xf>
    <xf numFmtId="0" fontId="12" fillId="16" borderId="25" xfId="4" applyFont="1" applyFill="1" applyBorder="1" applyAlignment="1">
      <alignment horizontal="center" vertical="center" wrapText="1"/>
    </xf>
    <xf numFmtId="0" fontId="12" fillId="17" borderId="20" xfId="4" applyFont="1" applyFill="1" applyBorder="1" applyAlignment="1">
      <alignment horizontal="center" vertical="center" wrapText="1"/>
    </xf>
    <xf numFmtId="0" fontId="18" fillId="17" borderId="22" xfId="4" applyFill="1" applyBorder="1" applyAlignment="1">
      <alignment horizontal="center" vertical="center" wrapText="1"/>
    </xf>
    <xf numFmtId="0" fontId="12" fillId="23" borderId="5" xfId="4" applyFont="1" applyFill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8" fontId="14" fillId="0" borderId="6" xfId="0" applyNumberFormat="1" applyFont="1" applyBorder="1" applyAlignment="1">
      <alignment vertical="center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116"/>
  <sheetViews>
    <sheetView showGridLines="0" tabSelected="1" workbookViewId="0">
      <selection activeCell="H77" sqref="H77"/>
    </sheetView>
  </sheetViews>
  <sheetFormatPr defaultColWidth="17.33203125" defaultRowHeight="15" customHeight="1"/>
  <cols>
    <col min="1" max="1" width="12" style="12" customWidth="1"/>
    <col min="2" max="2" width="41.109375" bestFit="1" customWidth="1"/>
    <col min="3" max="3" width="10.33203125" style="256" bestFit="1" customWidth="1"/>
    <col min="4" max="4" width="9.109375" style="256" bestFit="1" customWidth="1"/>
    <col min="5" max="5" width="9.33203125" style="256" customWidth="1"/>
    <col min="6" max="6" width="10.21875" style="256" bestFit="1" customWidth="1"/>
    <col min="7" max="7" width="10.21875" style="256" customWidth="1"/>
    <col min="8" max="8" width="10.21875" style="257" customWidth="1"/>
    <col min="9" max="9" width="9.21875" style="256" bestFit="1" customWidth="1"/>
    <col min="10" max="10" width="9.33203125" style="256" bestFit="1" customWidth="1"/>
    <col min="11" max="11" width="11.33203125" style="256" bestFit="1" customWidth="1"/>
    <col min="12" max="12" width="10.33203125" style="256" bestFit="1" customWidth="1"/>
    <col min="13" max="13" width="10.109375" bestFit="1" customWidth="1"/>
    <col min="14" max="15" width="9.109375" customWidth="1"/>
  </cols>
  <sheetData>
    <row r="1" spans="1:13" ht="12.75" customHeight="1">
      <c r="A1" s="268" t="s">
        <v>68</v>
      </c>
      <c r="B1" s="51" t="s">
        <v>5</v>
      </c>
      <c r="C1" s="224"/>
      <c r="D1" s="224"/>
      <c r="E1" s="224"/>
      <c r="F1" s="224"/>
      <c r="G1" s="224"/>
      <c r="H1" s="225"/>
      <c r="I1" s="224"/>
      <c r="J1" s="224"/>
      <c r="K1" s="224"/>
      <c r="L1" s="224"/>
    </row>
    <row r="2" spans="1:13" ht="26.4">
      <c r="A2" s="52" t="s">
        <v>0</v>
      </c>
      <c r="B2" s="52" t="s">
        <v>6</v>
      </c>
      <c r="C2" s="226" t="s">
        <v>7</v>
      </c>
      <c r="D2" s="226" t="s">
        <v>9</v>
      </c>
      <c r="E2" s="227" t="s">
        <v>67</v>
      </c>
      <c r="F2" s="227" t="s">
        <v>61</v>
      </c>
      <c r="G2" s="227" t="s">
        <v>89</v>
      </c>
      <c r="H2" s="227" t="s">
        <v>90</v>
      </c>
      <c r="I2" s="227" t="s">
        <v>60</v>
      </c>
      <c r="J2" s="226" t="s">
        <v>10</v>
      </c>
      <c r="K2" s="226" t="s">
        <v>15</v>
      </c>
      <c r="L2" s="226" t="s">
        <v>11</v>
      </c>
    </row>
    <row r="3" spans="1:13" ht="6" customHeight="1">
      <c r="A3" s="269"/>
      <c r="B3" s="53"/>
      <c r="C3" s="228"/>
      <c r="D3" s="228"/>
      <c r="E3" s="229"/>
      <c r="F3" s="229"/>
      <c r="G3" s="229"/>
      <c r="H3" s="229"/>
      <c r="I3" s="229"/>
      <c r="J3" s="228"/>
      <c r="K3" s="230"/>
      <c r="L3" s="231"/>
    </row>
    <row r="4" spans="1:13" ht="12.75" customHeight="1">
      <c r="A4" s="270">
        <v>45019</v>
      </c>
      <c r="B4" s="258" t="s">
        <v>95</v>
      </c>
      <c r="C4" s="232"/>
      <c r="D4" s="232"/>
      <c r="E4" s="226"/>
      <c r="F4" s="233"/>
      <c r="G4" s="233"/>
      <c r="H4" s="277">
        <v>26</v>
      </c>
      <c r="I4" s="233"/>
      <c r="J4" s="232"/>
      <c r="K4" s="235"/>
      <c r="L4" s="236">
        <f>SUM(C4:K4)</f>
        <v>26</v>
      </c>
    </row>
    <row r="5" spans="1:13" ht="12.75" customHeight="1">
      <c r="A5" s="270">
        <v>45019</v>
      </c>
      <c r="B5" s="258" t="s">
        <v>96</v>
      </c>
      <c r="C5" s="232"/>
      <c r="D5" s="232"/>
      <c r="E5" s="226"/>
      <c r="F5" s="233"/>
      <c r="G5" s="234">
        <v>200</v>
      </c>
      <c r="H5" s="233"/>
      <c r="I5" s="233"/>
      <c r="J5" s="232"/>
      <c r="K5" s="235"/>
      <c r="L5" s="236">
        <f>SUM(C5:K5)</f>
        <v>200</v>
      </c>
    </row>
    <row r="6" spans="1:13" ht="12.75" customHeight="1">
      <c r="A6" s="270">
        <v>45027</v>
      </c>
      <c r="B6" s="258" t="s">
        <v>97</v>
      </c>
      <c r="C6" s="235"/>
      <c r="D6" s="233"/>
      <c r="E6" s="226"/>
      <c r="F6" s="233"/>
      <c r="G6" s="233"/>
      <c r="H6" s="278">
        <v>9.75</v>
      </c>
      <c r="I6" s="233"/>
      <c r="J6" s="232"/>
      <c r="K6" s="235"/>
      <c r="L6" s="236">
        <f t="shared" ref="L6:L74" si="0">SUM(C6:K6)</f>
        <v>9.75</v>
      </c>
    </row>
    <row r="7" spans="1:13" ht="12.75" customHeight="1">
      <c r="A7" s="270">
        <v>45033</v>
      </c>
      <c r="B7" s="258" t="s">
        <v>97</v>
      </c>
      <c r="C7" s="235"/>
      <c r="D7" s="237"/>
      <c r="E7" s="237"/>
      <c r="F7" s="18"/>
      <c r="G7" s="18"/>
      <c r="H7" s="278">
        <v>19.5</v>
      </c>
      <c r="I7" s="238"/>
      <c r="J7" s="239"/>
      <c r="K7" s="235"/>
      <c r="L7" s="236">
        <f t="shared" si="0"/>
        <v>19.5</v>
      </c>
    </row>
    <row r="8" spans="1:13" ht="12.75" customHeight="1">
      <c r="A8" s="271">
        <v>45035</v>
      </c>
      <c r="B8" s="47" t="s">
        <v>115</v>
      </c>
      <c r="C8" s="235"/>
      <c r="D8" s="237"/>
      <c r="E8" s="237"/>
      <c r="F8" s="238"/>
      <c r="G8" s="238"/>
      <c r="H8" s="238">
        <v>116.88</v>
      </c>
      <c r="I8" s="238"/>
      <c r="J8" s="239"/>
      <c r="K8" s="235"/>
      <c r="L8" s="236">
        <f t="shared" si="0"/>
        <v>116.88</v>
      </c>
    </row>
    <row r="9" spans="1:13" ht="12.75" customHeight="1">
      <c r="A9" s="271">
        <v>45043</v>
      </c>
      <c r="B9" s="47" t="s">
        <v>97</v>
      </c>
      <c r="C9" s="235"/>
      <c r="D9" s="237"/>
      <c r="E9" s="237"/>
      <c r="F9" s="238"/>
      <c r="G9" s="238"/>
      <c r="H9" s="238">
        <v>19.5</v>
      </c>
      <c r="I9" s="238"/>
      <c r="J9" s="239"/>
      <c r="K9" s="235"/>
      <c r="L9" s="236">
        <f t="shared" si="0"/>
        <v>19.5</v>
      </c>
    </row>
    <row r="10" spans="1:13" ht="12.75" customHeight="1">
      <c r="A10" s="271">
        <v>45044</v>
      </c>
      <c r="B10" s="47" t="s">
        <v>97</v>
      </c>
      <c r="C10" s="240"/>
      <c r="D10" s="237"/>
      <c r="E10" s="237"/>
      <c r="F10" s="238"/>
      <c r="G10" s="238"/>
      <c r="H10" s="238">
        <v>19.5</v>
      </c>
      <c r="I10" s="238"/>
      <c r="J10" s="239"/>
      <c r="K10" s="235"/>
      <c r="L10" s="236">
        <f t="shared" si="0"/>
        <v>19.5</v>
      </c>
    </row>
    <row r="11" spans="1:13" ht="12.75" customHeight="1">
      <c r="A11" s="271">
        <v>45044</v>
      </c>
      <c r="B11" s="13" t="s">
        <v>116</v>
      </c>
      <c r="C11" s="235">
        <v>42183</v>
      </c>
      <c r="D11" s="237"/>
      <c r="E11" s="237"/>
      <c r="F11" s="238"/>
      <c r="G11" s="238"/>
      <c r="H11" s="238"/>
      <c r="I11" s="238"/>
      <c r="J11" s="241"/>
      <c r="K11" s="235"/>
      <c r="L11" s="236">
        <f t="shared" si="0"/>
        <v>42183</v>
      </c>
    </row>
    <row r="12" spans="1:13" ht="12.75" hidden="1" customHeight="1">
      <c r="A12" s="271"/>
      <c r="B12" s="13"/>
      <c r="C12" s="235"/>
      <c r="D12" s="237"/>
      <c r="E12" s="237"/>
      <c r="F12" s="238"/>
      <c r="G12" s="238"/>
      <c r="H12" s="238"/>
      <c r="I12" s="238"/>
      <c r="J12" s="242"/>
      <c r="K12" s="235"/>
      <c r="L12" s="236">
        <f t="shared" si="0"/>
        <v>0</v>
      </c>
      <c r="M12" s="48"/>
    </row>
    <row r="13" spans="1:13" s="49" customFormat="1" ht="12.75" hidden="1" customHeight="1">
      <c r="A13" s="272"/>
      <c r="B13" s="13"/>
      <c r="C13" s="240"/>
      <c r="D13" s="243"/>
      <c r="E13" s="243"/>
      <c r="F13" s="18"/>
      <c r="G13" s="18"/>
      <c r="H13" s="18"/>
      <c r="I13" s="18"/>
      <c r="J13" s="244"/>
      <c r="K13" s="240"/>
      <c r="L13" s="236">
        <f t="shared" si="0"/>
        <v>0</v>
      </c>
    </row>
    <row r="14" spans="1:13" ht="12.75" hidden="1" customHeight="1">
      <c r="A14" s="271"/>
      <c r="B14" s="13"/>
      <c r="C14" s="235"/>
      <c r="D14" s="237"/>
      <c r="E14" s="237"/>
      <c r="F14" s="238"/>
      <c r="G14" s="238"/>
      <c r="H14" s="238"/>
      <c r="I14" s="238"/>
      <c r="J14" s="241"/>
      <c r="K14" s="235"/>
      <c r="L14" s="236">
        <f t="shared" si="0"/>
        <v>0</v>
      </c>
    </row>
    <row r="15" spans="1:13" ht="13.2" hidden="1">
      <c r="A15" s="271"/>
      <c r="B15" s="13"/>
      <c r="C15" s="235"/>
      <c r="D15" s="237"/>
      <c r="E15" s="237"/>
      <c r="F15" s="238"/>
      <c r="G15" s="238"/>
      <c r="H15" s="238"/>
      <c r="I15" s="238"/>
      <c r="J15" s="242"/>
      <c r="K15" s="235"/>
      <c r="L15" s="236">
        <f t="shared" si="0"/>
        <v>0</v>
      </c>
    </row>
    <row r="16" spans="1:13" ht="12.75" hidden="1" customHeight="1">
      <c r="A16" s="271"/>
      <c r="B16" s="13"/>
      <c r="C16" s="235"/>
      <c r="D16" s="237"/>
      <c r="E16" s="237"/>
      <c r="F16" s="238"/>
      <c r="G16" s="238"/>
      <c r="H16" s="238"/>
      <c r="I16" s="238"/>
      <c r="J16" s="242"/>
      <c r="K16" s="235"/>
      <c r="L16" s="236">
        <f t="shared" si="0"/>
        <v>0</v>
      </c>
    </row>
    <row r="17" spans="1:13" ht="12.75" hidden="1" customHeight="1">
      <c r="A17" s="271"/>
      <c r="B17" s="13"/>
      <c r="C17" s="235"/>
      <c r="D17" s="237"/>
      <c r="E17" s="237"/>
      <c r="F17" s="238"/>
      <c r="G17" s="238"/>
      <c r="H17" s="238"/>
      <c r="I17" s="238"/>
      <c r="J17" s="242"/>
      <c r="K17" s="235"/>
      <c r="L17" s="236">
        <f t="shared" si="0"/>
        <v>0</v>
      </c>
    </row>
    <row r="18" spans="1:13" ht="12.75" hidden="1" customHeight="1">
      <c r="A18" s="271"/>
      <c r="B18" s="47"/>
      <c r="C18" s="235"/>
      <c r="D18" s="237"/>
      <c r="E18" s="237"/>
      <c r="F18" s="238"/>
      <c r="G18" s="238"/>
      <c r="H18" s="238"/>
      <c r="I18" s="238"/>
      <c r="J18" s="242"/>
      <c r="K18" s="235"/>
      <c r="L18" s="236">
        <f t="shared" si="0"/>
        <v>0</v>
      </c>
    </row>
    <row r="19" spans="1:13" ht="12.75" hidden="1" customHeight="1">
      <c r="A19" s="271"/>
      <c r="B19" s="13"/>
      <c r="C19" s="235"/>
      <c r="D19" s="237"/>
      <c r="E19" s="237"/>
      <c r="F19" s="238"/>
      <c r="G19" s="238"/>
      <c r="H19" s="238"/>
      <c r="I19" s="238"/>
      <c r="J19" s="242"/>
      <c r="K19" s="235"/>
      <c r="L19" s="236">
        <f t="shared" si="0"/>
        <v>0</v>
      </c>
    </row>
    <row r="20" spans="1:13" ht="12.75" hidden="1" customHeight="1">
      <c r="A20" s="271"/>
      <c r="B20" s="13"/>
      <c r="C20" s="235"/>
      <c r="D20" s="237"/>
      <c r="E20" s="237"/>
      <c r="F20" s="238"/>
      <c r="G20" s="238"/>
      <c r="H20" s="238"/>
      <c r="I20" s="238"/>
      <c r="J20" s="242"/>
      <c r="K20" s="235"/>
      <c r="L20" s="236">
        <f t="shared" si="0"/>
        <v>0</v>
      </c>
    </row>
    <row r="21" spans="1:13" ht="12.75" hidden="1" customHeight="1">
      <c r="A21" s="271"/>
      <c r="B21" s="13"/>
      <c r="C21" s="235"/>
      <c r="D21" s="237"/>
      <c r="E21" s="237"/>
      <c r="F21" s="238"/>
      <c r="G21" s="238"/>
      <c r="H21" s="238"/>
      <c r="I21" s="238"/>
      <c r="J21" s="242"/>
      <c r="K21" s="235"/>
      <c r="L21" s="236">
        <f t="shared" si="0"/>
        <v>0</v>
      </c>
    </row>
    <row r="22" spans="1:13" ht="12.75" hidden="1" customHeight="1">
      <c r="A22" s="271"/>
      <c r="B22" s="13"/>
      <c r="C22" s="235"/>
      <c r="D22" s="237"/>
      <c r="E22" s="237"/>
      <c r="F22" s="238"/>
      <c r="G22" s="238"/>
      <c r="H22" s="238"/>
      <c r="I22" s="238"/>
      <c r="J22" s="242"/>
      <c r="K22" s="235"/>
      <c r="L22" s="236">
        <f t="shared" si="0"/>
        <v>0</v>
      </c>
      <c r="M22" s="50"/>
    </row>
    <row r="23" spans="1:13" ht="12.75" hidden="1" customHeight="1">
      <c r="A23" s="271"/>
      <c r="B23" s="13"/>
      <c r="C23" s="235"/>
      <c r="D23" s="237"/>
      <c r="E23" s="237"/>
      <c r="F23" s="238"/>
      <c r="G23" s="238"/>
      <c r="H23" s="238"/>
      <c r="I23" s="238"/>
      <c r="J23" s="242"/>
      <c r="K23" s="235"/>
      <c r="L23" s="236">
        <f t="shared" si="0"/>
        <v>0</v>
      </c>
      <c r="M23" s="50"/>
    </row>
    <row r="24" spans="1:13" ht="12.75" hidden="1" customHeight="1">
      <c r="A24" s="271"/>
      <c r="B24" s="13"/>
      <c r="C24" s="235"/>
      <c r="D24" s="243"/>
      <c r="E24" s="237"/>
      <c r="F24" s="238"/>
      <c r="G24" s="238"/>
      <c r="H24" s="238"/>
      <c r="I24" s="238"/>
      <c r="J24" s="242"/>
      <c r="K24" s="235"/>
      <c r="L24" s="236">
        <f t="shared" si="0"/>
        <v>0</v>
      </c>
    </row>
    <row r="25" spans="1:13" ht="12.75" hidden="1" customHeight="1">
      <c r="A25" s="271"/>
      <c r="B25" s="14"/>
      <c r="C25" s="235"/>
      <c r="D25" s="18"/>
      <c r="E25" s="237"/>
      <c r="F25" s="238"/>
      <c r="G25" s="238"/>
      <c r="H25" s="238"/>
      <c r="I25" s="238"/>
      <c r="J25" s="242"/>
      <c r="K25" s="235"/>
      <c r="L25" s="236">
        <f t="shared" si="0"/>
        <v>0</v>
      </c>
    </row>
    <row r="26" spans="1:13" ht="12.75" hidden="1" customHeight="1">
      <c r="A26" s="271"/>
      <c r="B26" s="14"/>
      <c r="C26" s="235"/>
      <c r="D26" s="18"/>
      <c r="E26" s="237"/>
      <c r="F26" s="238"/>
      <c r="G26" s="238"/>
      <c r="H26" s="238"/>
      <c r="I26" s="238"/>
      <c r="J26" s="242"/>
      <c r="K26" s="235"/>
      <c r="L26" s="236">
        <f t="shared" si="0"/>
        <v>0</v>
      </c>
    </row>
    <row r="27" spans="1:13" ht="12.75" hidden="1" customHeight="1">
      <c r="A27" s="271"/>
      <c r="B27" s="13"/>
      <c r="C27" s="235"/>
      <c r="D27" s="243"/>
      <c r="E27" s="237"/>
      <c r="F27" s="238"/>
      <c r="G27" s="238"/>
      <c r="H27" s="238"/>
      <c r="I27" s="238"/>
      <c r="J27" s="242"/>
      <c r="K27" s="235"/>
      <c r="L27" s="236">
        <f t="shared" si="0"/>
        <v>0</v>
      </c>
    </row>
    <row r="28" spans="1:13" ht="12.75" hidden="1" customHeight="1">
      <c r="A28" s="271"/>
      <c r="B28" s="13"/>
      <c r="C28" s="235"/>
      <c r="D28" s="237"/>
      <c r="E28" s="237"/>
      <c r="F28" s="238"/>
      <c r="G28" s="238"/>
      <c r="H28" s="238"/>
      <c r="I28" s="238"/>
      <c r="J28" s="242"/>
      <c r="K28" s="235"/>
      <c r="L28" s="236">
        <f t="shared" si="0"/>
        <v>0</v>
      </c>
    </row>
    <row r="29" spans="1:13" ht="12.75" hidden="1" customHeight="1">
      <c r="A29" s="271"/>
      <c r="B29" s="13"/>
      <c r="C29" s="235"/>
      <c r="D29" s="237"/>
      <c r="E29" s="237"/>
      <c r="F29" s="238"/>
      <c r="G29" s="238"/>
      <c r="H29" s="238"/>
      <c r="I29" s="238"/>
      <c r="J29" s="242"/>
      <c r="K29" s="235"/>
      <c r="L29" s="236">
        <f t="shared" si="0"/>
        <v>0</v>
      </c>
    </row>
    <row r="30" spans="1:13" ht="12.75" hidden="1" customHeight="1">
      <c r="A30" s="271"/>
      <c r="B30" s="13"/>
      <c r="C30" s="235"/>
      <c r="D30" s="237"/>
      <c r="E30" s="237"/>
      <c r="F30" s="238"/>
      <c r="G30" s="238"/>
      <c r="H30" s="238"/>
      <c r="I30" s="238"/>
      <c r="J30" s="242"/>
      <c r="K30" s="235"/>
      <c r="L30" s="236">
        <f t="shared" si="0"/>
        <v>0</v>
      </c>
    </row>
    <row r="31" spans="1:13" ht="12.75" hidden="1" customHeight="1">
      <c r="A31" s="271"/>
      <c r="B31" s="13"/>
      <c r="C31" s="235"/>
      <c r="D31" s="237"/>
      <c r="E31" s="237"/>
      <c r="F31" s="238"/>
      <c r="G31" s="238"/>
      <c r="H31" s="238"/>
      <c r="I31" s="238"/>
      <c r="J31" s="242"/>
      <c r="K31" s="235"/>
      <c r="L31" s="236">
        <f t="shared" si="0"/>
        <v>0</v>
      </c>
    </row>
    <row r="32" spans="1:13" ht="12.75" hidden="1" customHeight="1">
      <c r="A32" s="271"/>
      <c r="B32" s="13"/>
      <c r="C32" s="235"/>
      <c r="D32" s="237"/>
      <c r="E32" s="237"/>
      <c r="F32" s="238"/>
      <c r="G32" s="238"/>
      <c r="H32" s="238"/>
      <c r="I32" s="238"/>
      <c r="J32" s="242"/>
      <c r="K32" s="235"/>
      <c r="L32" s="236">
        <f t="shared" si="0"/>
        <v>0</v>
      </c>
    </row>
    <row r="33" spans="1:12" ht="12.75" hidden="1" customHeight="1">
      <c r="A33" s="271"/>
      <c r="B33" s="13"/>
      <c r="C33" s="235"/>
      <c r="D33" s="237"/>
      <c r="E33" s="237"/>
      <c r="F33" s="238"/>
      <c r="G33" s="238"/>
      <c r="H33" s="238"/>
      <c r="I33" s="238"/>
      <c r="J33" s="242"/>
      <c r="K33" s="235"/>
      <c r="L33" s="236">
        <f t="shared" si="0"/>
        <v>0</v>
      </c>
    </row>
    <row r="34" spans="1:12" ht="12.75" hidden="1" customHeight="1">
      <c r="A34" s="271"/>
      <c r="B34" s="13"/>
      <c r="C34" s="235"/>
      <c r="D34" s="237"/>
      <c r="E34" s="237"/>
      <c r="F34" s="238"/>
      <c r="G34" s="238"/>
      <c r="H34" s="238"/>
      <c r="I34" s="238"/>
      <c r="J34" s="242"/>
      <c r="K34" s="235"/>
      <c r="L34" s="236">
        <f t="shared" si="0"/>
        <v>0</v>
      </c>
    </row>
    <row r="35" spans="1:12" ht="12.75" hidden="1" customHeight="1">
      <c r="A35" s="271"/>
      <c r="B35" s="13"/>
      <c r="C35" s="235"/>
      <c r="D35" s="237"/>
      <c r="E35" s="237"/>
      <c r="F35" s="238"/>
      <c r="G35" s="238"/>
      <c r="H35" s="238"/>
      <c r="I35" s="238"/>
      <c r="J35" s="242"/>
      <c r="K35" s="235"/>
      <c r="L35" s="236">
        <f t="shared" si="0"/>
        <v>0</v>
      </c>
    </row>
    <row r="36" spans="1:12" ht="12.75" hidden="1" customHeight="1">
      <c r="A36" s="271"/>
      <c r="B36" s="13"/>
      <c r="C36" s="235"/>
      <c r="D36" s="237"/>
      <c r="E36" s="237"/>
      <c r="F36" s="238"/>
      <c r="G36" s="238"/>
      <c r="H36" s="238"/>
      <c r="I36" s="238"/>
      <c r="J36" s="242"/>
      <c r="K36" s="235"/>
      <c r="L36" s="236">
        <f t="shared" si="0"/>
        <v>0</v>
      </c>
    </row>
    <row r="37" spans="1:12" ht="12.75" hidden="1" customHeight="1">
      <c r="A37" s="271"/>
      <c r="B37" s="14"/>
      <c r="C37" s="235"/>
      <c r="D37" s="237"/>
      <c r="E37" s="237"/>
      <c r="F37" s="238"/>
      <c r="G37" s="238"/>
      <c r="H37" s="238"/>
      <c r="I37" s="238"/>
      <c r="J37" s="242"/>
      <c r="K37" s="235"/>
      <c r="L37" s="236">
        <f t="shared" si="0"/>
        <v>0</v>
      </c>
    </row>
    <row r="38" spans="1:12" ht="12.75" hidden="1" customHeight="1">
      <c r="A38" s="271"/>
      <c r="B38" s="13"/>
      <c r="C38" s="235"/>
      <c r="D38" s="237"/>
      <c r="E38" s="237"/>
      <c r="F38" s="238"/>
      <c r="G38" s="238"/>
      <c r="H38" s="238"/>
      <c r="I38" s="238"/>
      <c r="J38" s="242"/>
      <c r="K38" s="235"/>
      <c r="L38" s="236">
        <f t="shared" si="0"/>
        <v>0</v>
      </c>
    </row>
    <row r="39" spans="1:12" ht="12.75" hidden="1" customHeight="1">
      <c r="A39" s="271"/>
      <c r="B39" s="13"/>
      <c r="C39" s="235"/>
      <c r="D39" s="237"/>
      <c r="E39" s="237"/>
      <c r="F39" s="238"/>
      <c r="G39" s="238"/>
      <c r="H39" s="238"/>
      <c r="I39" s="238"/>
      <c r="J39" s="242"/>
      <c r="K39" s="235"/>
      <c r="L39" s="236">
        <f t="shared" si="0"/>
        <v>0</v>
      </c>
    </row>
    <row r="40" spans="1:12" ht="12.75" hidden="1" customHeight="1">
      <c r="A40" s="271"/>
      <c r="B40" s="13"/>
      <c r="C40" s="235"/>
      <c r="D40" s="237"/>
      <c r="E40" s="237"/>
      <c r="F40" s="238"/>
      <c r="G40" s="238"/>
      <c r="H40" s="238"/>
      <c r="I40" s="238"/>
      <c r="J40" s="242"/>
      <c r="K40" s="235"/>
      <c r="L40" s="236">
        <f t="shared" si="0"/>
        <v>0</v>
      </c>
    </row>
    <row r="41" spans="1:12" ht="12.75" hidden="1" customHeight="1">
      <c r="A41" s="271"/>
      <c r="B41" s="13"/>
      <c r="C41" s="235"/>
      <c r="D41" s="237"/>
      <c r="E41" s="237"/>
      <c r="F41" s="238"/>
      <c r="G41" s="238"/>
      <c r="H41" s="238"/>
      <c r="I41" s="238"/>
      <c r="J41" s="242"/>
      <c r="K41" s="235"/>
      <c r="L41" s="236">
        <f t="shared" si="0"/>
        <v>0</v>
      </c>
    </row>
    <row r="42" spans="1:12" ht="12.75" hidden="1" customHeight="1">
      <c r="A42" s="271"/>
      <c r="B42" s="13"/>
      <c r="C42" s="235"/>
      <c r="D42" s="237"/>
      <c r="E42" s="237"/>
      <c r="F42" s="238"/>
      <c r="G42" s="238"/>
      <c r="H42" s="238"/>
      <c r="I42" s="238"/>
      <c r="J42" s="242"/>
      <c r="K42" s="235"/>
      <c r="L42" s="236">
        <f t="shared" si="0"/>
        <v>0</v>
      </c>
    </row>
    <row r="43" spans="1:12" ht="12.75" customHeight="1">
      <c r="A43" s="271">
        <v>45048</v>
      </c>
      <c r="B43" s="258" t="s">
        <v>96</v>
      </c>
      <c r="C43" s="235"/>
      <c r="D43" s="237"/>
      <c r="E43" s="237"/>
      <c r="F43" s="238"/>
      <c r="G43" s="238">
        <v>200</v>
      </c>
      <c r="H43" s="238"/>
      <c r="I43" s="238"/>
      <c r="J43" s="242"/>
      <c r="K43" s="235"/>
      <c r="L43" s="236">
        <f t="shared" si="0"/>
        <v>200</v>
      </c>
    </row>
    <row r="44" spans="1:12" ht="12.75" hidden="1" customHeight="1">
      <c r="A44" s="271"/>
      <c r="B44" s="14"/>
      <c r="C44" s="235"/>
      <c r="D44" s="237"/>
      <c r="E44" s="237"/>
      <c r="F44" s="238"/>
      <c r="G44" s="238"/>
      <c r="H44" s="238"/>
      <c r="I44" s="238"/>
      <c r="J44" s="242"/>
      <c r="K44" s="235"/>
      <c r="L44" s="236">
        <f t="shared" si="0"/>
        <v>0</v>
      </c>
    </row>
    <row r="45" spans="1:12" ht="12.75" hidden="1" customHeight="1">
      <c r="A45" s="271"/>
      <c r="B45" s="13"/>
      <c r="C45" s="235"/>
      <c r="D45" s="237"/>
      <c r="E45" s="237"/>
      <c r="F45" s="238"/>
      <c r="G45" s="238"/>
      <c r="H45" s="238"/>
      <c r="I45" s="238"/>
      <c r="J45" s="242"/>
      <c r="K45" s="235"/>
      <c r="L45" s="236">
        <f t="shared" si="0"/>
        <v>0</v>
      </c>
    </row>
    <row r="46" spans="1:12" ht="12.75" hidden="1" customHeight="1">
      <c r="A46" s="271"/>
      <c r="B46" s="13"/>
      <c r="C46" s="235"/>
      <c r="D46" s="237"/>
      <c r="E46" s="237"/>
      <c r="F46" s="238"/>
      <c r="G46" s="238"/>
      <c r="H46" s="238"/>
      <c r="I46" s="238"/>
      <c r="J46" s="242"/>
      <c r="K46" s="235"/>
      <c r="L46" s="236">
        <f t="shared" si="0"/>
        <v>0</v>
      </c>
    </row>
    <row r="47" spans="1:12" ht="12.75" hidden="1" customHeight="1">
      <c r="A47" s="271"/>
      <c r="B47" s="13"/>
      <c r="C47" s="235"/>
      <c r="D47" s="237"/>
      <c r="E47" s="237"/>
      <c r="F47" s="238"/>
      <c r="G47" s="238"/>
      <c r="H47" s="238"/>
      <c r="I47" s="238"/>
      <c r="J47" s="242"/>
      <c r="K47" s="235"/>
      <c r="L47" s="236">
        <f t="shared" si="0"/>
        <v>0</v>
      </c>
    </row>
    <row r="48" spans="1:12" ht="12.75" hidden="1" customHeight="1">
      <c r="A48" s="271"/>
      <c r="B48" s="13"/>
      <c r="C48" s="235"/>
      <c r="D48" s="237"/>
      <c r="E48" s="237"/>
      <c r="F48" s="238"/>
      <c r="G48" s="238"/>
      <c r="H48" s="238"/>
      <c r="I48" s="238"/>
      <c r="J48" s="242"/>
      <c r="K48" s="235"/>
      <c r="L48" s="236">
        <f t="shared" si="0"/>
        <v>0</v>
      </c>
    </row>
    <row r="49" spans="1:12" ht="12.75" hidden="1" customHeight="1">
      <c r="A49" s="271"/>
      <c r="B49" s="13"/>
      <c r="C49" s="235"/>
      <c r="D49" s="237"/>
      <c r="E49" s="237"/>
      <c r="F49" s="238"/>
      <c r="G49" s="238"/>
      <c r="H49" s="238"/>
      <c r="I49" s="238"/>
      <c r="J49" s="242"/>
      <c r="K49" s="235"/>
      <c r="L49" s="236">
        <f t="shared" si="0"/>
        <v>0</v>
      </c>
    </row>
    <row r="50" spans="1:12" ht="12.75" hidden="1" customHeight="1">
      <c r="A50" s="271"/>
      <c r="B50" s="13"/>
      <c r="C50" s="235"/>
      <c r="D50" s="237"/>
      <c r="E50" s="237"/>
      <c r="F50" s="238"/>
      <c r="G50" s="238"/>
      <c r="H50" s="238"/>
      <c r="I50" s="238"/>
      <c r="J50" s="242"/>
      <c r="K50" s="235"/>
      <c r="L50" s="236">
        <f t="shared" si="0"/>
        <v>0</v>
      </c>
    </row>
    <row r="51" spans="1:12" ht="12.75" hidden="1" customHeight="1">
      <c r="A51" s="271"/>
      <c r="B51" s="13"/>
      <c r="C51" s="235"/>
      <c r="D51" s="237"/>
      <c r="E51" s="237"/>
      <c r="F51" s="238"/>
      <c r="G51" s="238"/>
      <c r="H51" s="238"/>
      <c r="I51" s="238"/>
      <c r="J51" s="242"/>
      <c r="K51" s="235"/>
      <c r="L51" s="236">
        <f t="shared" si="0"/>
        <v>0</v>
      </c>
    </row>
    <row r="52" spans="1:12" s="55" customFormat="1" ht="12.75" hidden="1" customHeight="1">
      <c r="A52" s="273"/>
      <c r="B52" s="54"/>
      <c r="C52" s="245"/>
      <c r="D52" s="246"/>
      <c r="E52" s="246"/>
      <c r="F52" s="247"/>
      <c r="G52" s="247"/>
      <c r="H52" s="247"/>
      <c r="I52" s="248"/>
      <c r="J52" s="249"/>
      <c r="K52" s="245"/>
      <c r="L52" s="236">
        <f t="shared" si="0"/>
        <v>0</v>
      </c>
    </row>
    <row r="53" spans="1:12" s="55" customFormat="1" ht="12.75" hidden="1" customHeight="1">
      <c r="A53" s="273"/>
      <c r="B53" s="54"/>
      <c r="C53" s="245"/>
      <c r="D53" s="246"/>
      <c r="E53" s="246"/>
      <c r="F53" s="247"/>
      <c r="G53" s="247"/>
      <c r="H53" s="247"/>
      <c r="I53" s="248"/>
      <c r="J53" s="249"/>
      <c r="K53" s="245"/>
      <c r="L53" s="236">
        <f t="shared" si="0"/>
        <v>0</v>
      </c>
    </row>
    <row r="54" spans="1:12" s="55" customFormat="1" ht="12.75" customHeight="1">
      <c r="A54" s="273">
        <v>45048</v>
      </c>
      <c r="B54" s="258" t="s">
        <v>95</v>
      </c>
      <c r="C54" s="245"/>
      <c r="D54" s="246"/>
      <c r="E54" s="246"/>
      <c r="F54" s="247"/>
      <c r="G54" s="247"/>
      <c r="H54" s="247">
        <v>26</v>
      </c>
      <c r="I54" s="248"/>
      <c r="J54" s="249"/>
      <c r="K54" s="245"/>
      <c r="L54" s="236">
        <f t="shared" si="0"/>
        <v>26</v>
      </c>
    </row>
    <row r="55" spans="1:12" s="55" customFormat="1" ht="12.75" customHeight="1">
      <c r="A55" s="273">
        <v>45051</v>
      </c>
      <c r="B55" s="47" t="s">
        <v>117</v>
      </c>
      <c r="C55" s="245"/>
      <c r="D55" s="246"/>
      <c r="E55" s="246"/>
      <c r="F55" s="247">
        <v>10.18</v>
      </c>
      <c r="G55" s="247"/>
      <c r="H55" s="247"/>
      <c r="I55" s="248">
        <v>50</v>
      </c>
      <c r="J55" s="249"/>
      <c r="K55" s="245"/>
      <c r="L55" s="236">
        <f t="shared" si="0"/>
        <v>60.18</v>
      </c>
    </row>
    <row r="56" spans="1:12" s="55" customFormat="1" ht="12.75" customHeight="1">
      <c r="A56" s="273">
        <v>45051</v>
      </c>
      <c r="B56" s="54" t="s">
        <v>117</v>
      </c>
      <c r="C56" s="245"/>
      <c r="D56" s="249"/>
      <c r="E56" s="249"/>
      <c r="F56" s="248">
        <v>10</v>
      </c>
      <c r="G56" s="248"/>
      <c r="H56" s="248"/>
      <c r="I56" s="248">
        <v>50</v>
      </c>
      <c r="J56" s="249"/>
      <c r="K56" s="245"/>
      <c r="L56" s="236">
        <f t="shared" si="0"/>
        <v>60</v>
      </c>
    </row>
    <row r="57" spans="1:12" s="55" customFormat="1" ht="12.75" customHeight="1">
      <c r="A57" s="273">
        <v>45055</v>
      </c>
      <c r="B57" s="258" t="s">
        <v>97</v>
      </c>
      <c r="C57" s="245"/>
      <c r="D57" s="249"/>
      <c r="E57" s="249"/>
      <c r="F57" s="248"/>
      <c r="G57" s="248"/>
      <c r="H57" s="248">
        <v>19.5</v>
      </c>
      <c r="I57" s="248"/>
      <c r="J57" s="249"/>
      <c r="K57" s="245"/>
      <c r="L57" s="236">
        <f t="shared" si="0"/>
        <v>19.5</v>
      </c>
    </row>
    <row r="58" spans="1:12" s="55" customFormat="1" ht="12.75" hidden="1" customHeight="1">
      <c r="A58" s="273"/>
      <c r="B58" s="258" t="s">
        <v>97</v>
      </c>
      <c r="C58" s="245"/>
      <c r="D58" s="249"/>
      <c r="E58" s="249"/>
      <c r="F58" s="248"/>
      <c r="G58" s="248"/>
      <c r="H58" s="248"/>
      <c r="I58" s="248"/>
      <c r="J58" s="249"/>
      <c r="K58" s="245"/>
      <c r="L58" s="236">
        <f t="shared" si="0"/>
        <v>0</v>
      </c>
    </row>
    <row r="59" spans="1:12" s="55" customFormat="1" ht="12.75" customHeight="1">
      <c r="A59" s="273">
        <v>45061</v>
      </c>
      <c r="B59" s="258" t="s">
        <v>97</v>
      </c>
      <c r="C59" s="245"/>
      <c r="D59" s="249"/>
      <c r="E59" s="249"/>
      <c r="F59" s="248"/>
      <c r="G59" s="248"/>
      <c r="H59" s="248">
        <v>19.5</v>
      </c>
      <c r="I59" s="248"/>
      <c r="J59" s="249"/>
      <c r="K59" s="245"/>
      <c r="L59" s="236">
        <f t="shared" si="0"/>
        <v>19.5</v>
      </c>
    </row>
    <row r="60" spans="1:12" s="55" customFormat="1" ht="12.75" customHeight="1">
      <c r="A60" s="273">
        <v>45072</v>
      </c>
      <c r="B60" s="258" t="s">
        <v>97</v>
      </c>
      <c r="C60" s="245"/>
      <c r="D60" s="249"/>
      <c r="E60" s="249"/>
      <c r="F60" s="248"/>
      <c r="G60" s="248"/>
      <c r="H60" s="248">
        <v>39</v>
      </c>
      <c r="I60" s="248"/>
      <c r="J60" s="249"/>
      <c r="K60" s="245"/>
      <c r="L60" s="236">
        <f t="shared" si="0"/>
        <v>39</v>
      </c>
    </row>
    <row r="61" spans="1:12" s="55" customFormat="1" ht="12.75" customHeight="1">
      <c r="A61" s="273">
        <v>45078</v>
      </c>
      <c r="B61" s="258" t="s">
        <v>96</v>
      </c>
      <c r="C61" s="232"/>
      <c r="D61" s="232"/>
      <c r="E61" s="226"/>
      <c r="F61" s="233"/>
      <c r="G61" s="234">
        <v>200</v>
      </c>
      <c r="H61" s="248"/>
      <c r="I61" s="248"/>
      <c r="J61" s="249"/>
      <c r="K61" s="245"/>
      <c r="L61" s="236">
        <f t="shared" si="0"/>
        <v>200</v>
      </c>
    </row>
    <row r="62" spans="1:12" s="55" customFormat="1" ht="12.75" customHeight="1">
      <c r="A62" s="273">
        <v>45082</v>
      </c>
      <c r="B62" s="258" t="s">
        <v>95</v>
      </c>
      <c r="C62" s="245"/>
      <c r="D62" s="249"/>
      <c r="E62" s="249"/>
      <c r="F62" s="248"/>
      <c r="G62" s="248"/>
      <c r="H62" s="248">
        <v>26</v>
      </c>
      <c r="I62" s="248"/>
      <c r="J62" s="249"/>
      <c r="K62" s="245"/>
      <c r="L62" s="236">
        <f t="shared" si="0"/>
        <v>26</v>
      </c>
    </row>
    <row r="63" spans="1:12" s="55" customFormat="1" ht="12.75" customHeight="1">
      <c r="A63" s="273">
        <v>45085</v>
      </c>
      <c r="B63" s="258" t="s">
        <v>97</v>
      </c>
      <c r="C63" s="245"/>
      <c r="D63" s="249"/>
      <c r="E63" s="249"/>
      <c r="F63" s="248"/>
      <c r="G63" s="248"/>
      <c r="H63" s="248">
        <v>19.5</v>
      </c>
      <c r="I63" s="248"/>
      <c r="J63" s="249"/>
      <c r="K63" s="245"/>
      <c r="L63" s="236">
        <f t="shared" si="0"/>
        <v>19.5</v>
      </c>
    </row>
    <row r="64" spans="1:12" s="55" customFormat="1" ht="12.75" customHeight="1">
      <c r="A64" s="273">
        <v>45093</v>
      </c>
      <c r="B64" s="258" t="s">
        <v>97</v>
      </c>
      <c r="C64" s="245"/>
      <c r="D64" s="249"/>
      <c r="E64" s="249"/>
      <c r="F64" s="248"/>
      <c r="G64" s="248"/>
      <c r="H64" s="248">
        <v>9.75</v>
      </c>
      <c r="I64" s="248"/>
      <c r="J64" s="249"/>
      <c r="K64" s="245"/>
      <c r="L64" s="236">
        <f t="shared" si="0"/>
        <v>9.75</v>
      </c>
    </row>
    <row r="65" spans="1:12" s="55" customFormat="1" ht="12.75" customHeight="1">
      <c r="A65" s="273">
        <v>45093</v>
      </c>
      <c r="B65" s="54" t="s">
        <v>117</v>
      </c>
      <c r="C65" s="245"/>
      <c r="D65" s="249"/>
      <c r="E65" s="249"/>
      <c r="F65" s="248">
        <v>17.920000000000002</v>
      </c>
      <c r="G65" s="248"/>
      <c r="H65" s="248"/>
      <c r="I65" s="248">
        <v>50</v>
      </c>
      <c r="J65" s="249"/>
      <c r="K65" s="245"/>
      <c r="L65" s="236">
        <f t="shared" si="0"/>
        <v>67.92</v>
      </c>
    </row>
    <row r="66" spans="1:12" s="55" customFormat="1" ht="12.75" customHeight="1">
      <c r="A66" s="273">
        <v>45098</v>
      </c>
      <c r="B66" s="54" t="s">
        <v>154</v>
      </c>
      <c r="C66" s="245"/>
      <c r="D66" s="249"/>
      <c r="E66" s="249"/>
      <c r="F66" s="248"/>
      <c r="G66" s="248">
        <v>74.55</v>
      </c>
      <c r="H66" s="248"/>
      <c r="I66" s="248"/>
      <c r="J66" s="249"/>
      <c r="K66" s="245"/>
      <c r="L66" s="236">
        <f t="shared" si="0"/>
        <v>74.55</v>
      </c>
    </row>
    <row r="67" spans="1:12" s="55" customFormat="1" ht="12.75" customHeight="1">
      <c r="A67" s="273">
        <v>45100</v>
      </c>
      <c r="B67" s="258" t="s">
        <v>97</v>
      </c>
      <c r="C67" s="245"/>
      <c r="D67" s="249"/>
      <c r="E67" s="249"/>
      <c r="F67" s="248"/>
      <c r="G67" s="248"/>
      <c r="H67" s="248">
        <v>9.75</v>
      </c>
      <c r="I67" s="248"/>
      <c r="J67" s="249"/>
      <c r="K67" s="245"/>
      <c r="L67" s="236">
        <f t="shared" si="0"/>
        <v>9.75</v>
      </c>
    </row>
    <row r="68" spans="1:12" s="55" customFormat="1" ht="12.75" customHeight="1">
      <c r="A68" s="273">
        <v>45104</v>
      </c>
      <c r="B68" s="54" t="s">
        <v>154</v>
      </c>
      <c r="C68" s="245"/>
      <c r="D68" s="249"/>
      <c r="E68" s="249"/>
      <c r="F68" s="248"/>
      <c r="G68" s="248">
        <v>594</v>
      </c>
      <c r="H68" s="248"/>
      <c r="I68" s="248"/>
      <c r="J68" s="249"/>
      <c r="K68" s="245"/>
      <c r="L68" s="236">
        <f t="shared" si="0"/>
        <v>594</v>
      </c>
    </row>
    <row r="69" spans="1:12" s="55" customFormat="1" ht="12.75" customHeight="1">
      <c r="A69" s="273">
        <v>45107</v>
      </c>
      <c r="B69" s="54" t="s">
        <v>159</v>
      </c>
      <c r="C69" s="245"/>
      <c r="D69" s="249"/>
      <c r="E69" s="249">
        <v>251.56</v>
      </c>
      <c r="F69" s="248"/>
      <c r="G69" s="248"/>
      <c r="H69" s="248"/>
      <c r="I69" s="248"/>
      <c r="J69" s="249"/>
      <c r="K69" s="245"/>
      <c r="L69" s="236">
        <f t="shared" si="0"/>
        <v>251.56</v>
      </c>
    </row>
    <row r="70" spans="1:12" s="55" customFormat="1" ht="12.75" customHeight="1">
      <c r="A70" s="273">
        <v>45110</v>
      </c>
      <c r="B70" s="54" t="s">
        <v>95</v>
      </c>
      <c r="C70" s="245"/>
      <c r="D70" s="249"/>
      <c r="E70" s="249"/>
      <c r="F70" s="248"/>
      <c r="G70" s="248"/>
      <c r="H70" s="248">
        <v>26</v>
      </c>
      <c r="I70" s="248"/>
      <c r="J70" s="249"/>
      <c r="K70" s="245"/>
      <c r="L70" s="236">
        <f t="shared" si="0"/>
        <v>26</v>
      </c>
    </row>
    <row r="71" spans="1:12" s="55" customFormat="1" ht="12.75" customHeight="1">
      <c r="A71" s="273">
        <v>45110</v>
      </c>
      <c r="B71" s="54" t="s">
        <v>96</v>
      </c>
      <c r="C71" s="245"/>
      <c r="D71" s="249"/>
      <c r="E71" s="249"/>
      <c r="F71" s="248"/>
      <c r="G71" s="248">
        <v>200</v>
      </c>
      <c r="H71" s="248"/>
      <c r="I71" s="248"/>
      <c r="J71" s="249"/>
      <c r="K71" s="245"/>
      <c r="L71" s="236">
        <f t="shared" si="0"/>
        <v>200</v>
      </c>
    </row>
    <row r="72" spans="1:12" s="55" customFormat="1" ht="12.75" customHeight="1">
      <c r="A72" s="273">
        <v>45110</v>
      </c>
      <c r="B72" s="54" t="s">
        <v>97</v>
      </c>
      <c r="C72" s="245"/>
      <c r="D72" s="249"/>
      <c r="E72" s="249"/>
      <c r="F72" s="248"/>
      <c r="G72" s="248"/>
      <c r="H72" s="248">
        <v>19.5</v>
      </c>
      <c r="I72" s="248"/>
      <c r="J72" s="249"/>
      <c r="K72" s="245"/>
      <c r="L72" s="236">
        <f t="shared" si="0"/>
        <v>19.5</v>
      </c>
    </row>
    <row r="73" spans="1:12" s="55" customFormat="1" ht="12.75" customHeight="1">
      <c r="A73" s="273">
        <v>45114</v>
      </c>
      <c r="B73" s="54" t="s">
        <v>97</v>
      </c>
      <c r="C73" s="245"/>
      <c r="D73" s="249"/>
      <c r="E73" s="249"/>
      <c r="F73" s="248"/>
      <c r="G73" s="248"/>
      <c r="H73" s="248">
        <v>9.75</v>
      </c>
      <c r="I73" s="248"/>
      <c r="J73" s="249"/>
      <c r="K73" s="245"/>
      <c r="L73" s="236">
        <f t="shared" si="0"/>
        <v>9.75</v>
      </c>
    </row>
    <row r="74" spans="1:12" s="55" customFormat="1" ht="12.75" customHeight="1">
      <c r="A74" s="273">
        <v>45121</v>
      </c>
      <c r="B74" s="54" t="s">
        <v>97</v>
      </c>
      <c r="C74" s="245"/>
      <c r="D74" s="249"/>
      <c r="E74" s="249"/>
      <c r="F74" s="248"/>
      <c r="G74" s="248"/>
      <c r="H74" s="248">
        <v>19.5</v>
      </c>
      <c r="I74" s="248"/>
      <c r="J74" s="249"/>
      <c r="K74" s="245"/>
      <c r="L74" s="236">
        <f t="shared" si="0"/>
        <v>19.5</v>
      </c>
    </row>
    <row r="75" spans="1:12" s="55" customFormat="1" ht="12.75" customHeight="1">
      <c r="A75" s="273">
        <v>45125</v>
      </c>
      <c r="B75" s="54" t="s">
        <v>181</v>
      </c>
      <c r="C75" s="245"/>
      <c r="D75" s="249"/>
      <c r="E75" s="249"/>
      <c r="F75" s="248"/>
      <c r="G75" s="248"/>
      <c r="H75" s="248">
        <v>15</v>
      </c>
      <c r="I75" s="248"/>
      <c r="J75" s="249"/>
      <c r="K75" s="245"/>
      <c r="L75" s="236">
        <f t="shared" ref="L75:L134" si="1">SUM(C75:K75)</f>
        <v>15</v>
      </c>
    </row>
    <row r="76" spans="1:12" s="55" customFormat="1" ht="12.75" customHeight="1">
      <c r="A76" s="273">
        <v>45131</v>
      </c>
      <c r="B76" s="54" t="s">
        <v>97</v>
      </c>
      <c r="C76" s="245"/>
      <c r="D76" s="249"/>
      <c r="E76" s="249"/>
      <c r="F76" s="248"/>
      <c r="G76" s="248"/>
      <c r="H76" s="248">
        <v>19.5</v>
      </c>
      <c r="I76" s="248"/>
      <c r="J76" s="249"/>
      <c r="K76" s="245"/>
      <c r="L76" s="236">
        <f t="shared" si="1"/>
        <v>19.5</v>
      </c>
    </row>
    <row r="77" spans="1:12" s="55" customFormat="1" ht="12.75" customHeight="1">
      <c r="A77" s="273"/>
      <c r="B77" s="54"/>
      <c r="C77" s="245"/>
      <c r="D77" s="249"/>
      <c r="E77" s="249"/>
      <c r="F77" s="248"/>
      <c r="G77" s="248"/>
      <c r="H77" s="248"/>
      <c r="I77" s="248"/>
      <c r="J77" s="249"/>
      <c r="K77" s="245"/>
      <c r="L77" s="236">
        <f t="shared" si="1"/>
        <v>0</v>
      </c>
    </row>
    <row r="78" spans="1:12" s="55" customFormat="1" ht="12.75" customHeight="1">
      <c r="A78" s="273"/>
      <c r="B78" s="54"/>
      <c r="C78" s="245"/>
      <c r="D78" s="249"/>
      <c r="E78" s="249"/>
      <c r="F78" s="248"/>
      <c r="G78" s="248"/>
      <c r="H78" s="248"/>
      <c r="I78" s="248"/>
      <c r="J78" s="249"/>
      <c r="K78" s="245"/>
      <c r="L78" s="236">
        <f t="shared" si="1"/>
        <v>0</v>
      </c>
    </row>
    <row r="79" spans="1:12" s="55" customFormat="1" ht="12.75" customHeight="1">
      <c r="A79" s="273"/>
      <c r="B79" s="54"/>
      <c r="C79" s="245"/>
      <c r="D79" s="249"/>
      <c r="E79" s="249"/>
      <c r="F79" s="248"/>
      <c r="G79" s="248"/>
      <c r="H79" s="248"/>
      <c r="I79" s="248"/>
      <c r="J79" s="249"/>
      <c r="K79" s="245"/>
      <c r="L79" s="236">
        <f t="shared" si="1"/>
        <v>0</v>
      </c>
    </row>
    <row r="80" spans="1:12" s="55" customFormat="1" ht="12.75" customHeight="1">
      <c r="A80" s="273"/>
      <c r="B80" s="54"/>
      <c r="C80" s="245"/>
      <c r="D80" s="249"/>
      <c r="E80" s="249"/>
      <c r="F80" s="248"/>
      <c r="G80" s="248"/>
      <c r="H80" s="248"/>
      <c r="I80" s="248"/>
      <c r="J80" s="249"/>
      <c r="K80" s="245"/>
      <c r="L80" s="236">
        <f t="shared" si="1"/>
        <v>0</v>
      </c>
    </row>
    <row r="81" spans="1:12" s="55" customFormat="1" ht="12.75" customHeight="1">
      <c r="A81" s="273"/>
      <c r="B81" s="54"/>
      <c r="C81" s="245"/>
      <c r="D81" s="249"/>
      <c r="E81" s="249"/>
      <c r="F81" s="248"/>
      <c r="G81" s="248"/>
      <c r="H81" s="248"/>
      <c r="I81" s="248"/>
      <c r="J81" s="249"/>
      <c r="K81" s="245"/>
      <c r="L81" s="236">
        <f t="shared" si="1"/>
        <v>0</v>
      </c>
    </row>
    <row r="82" spans="1:12" s="55" customFormat="1" ht="12.75" customHeight="1">
      <c r="A82" s="273"/>
      <c r="B82" s="54"/>
      <c r="C82" s="245"/>
      <c r="D82" s="249"/>
      <c r="E82" s="249"/>
      <c r="F82" s="248"/>
      <c r="G82" s="248"/>
      <c r="H82" s="248"/>
      <c r="I82" s="248"/>
      <c r="J82" s="249"/>
      <c r="K82" s="245"/>
      <c r="L82" s="236">
        <f t="shared" si="1"/>
        <v>0</v>
      </c>
    </row>
    <row r="83" spans="1:12" s="55" customFormat="1" ht="12.75" customHeight="1">
      <c r="A83" s="273"/>
      <c r="B83" s="54"/>
      <c r="C83" s="245"/>
      <c r="D83" s="249"/>
      <c r="E83" s="249"/>
      <c r="F83" s="248"/>
      <c r="G83" s="248"/>
      <c r="H83" s="248"/>
      <c r="I83" s="248"/>
      <c r="J83" s="249"/>
      <c r="K83" s="245"/>
      <c r="L83" s="236">
        <f t="shared" si="1"/>
        <v>0</v>
      </c>
    </row>
    <row r="84" spans="1:12" s="55" customFormat="1" ht="12.75" customHeight="1">
      <c r="A84" s="273"/>
      <c r="B84" s="54"/>
      <c r="C84" s="245"/>
      <c r="D84" s="249"/>
      <c r="E84" s="249"/>
      <c r="F84" s="248"/>
      <c r="G84" s="248"/>
      <c r="H84" s="248"/>
      <c r="I84" s="248"/>
      <c r="J84" s="249"/>
      <c r="K84" s="245"/>
      <c r="L84" s="236">
        <f t="shared" si="1"/>
        <v>0</v>
      </c>
    </row>
    <row r="85" spans="1:12" s="55" customFormat="1" ht="12.75" customHeight="1">
      <c r="A85" s="273"/>
      <c r="B85" s="54"/>
      <c r="C85" s="245"/>
      <c r="D85" s="249"/>
      <c r="E85" s="249"/>
      <c r="F85" s="248"/>
      <c r="G85" s="248"/>
      <c r="H85" s="248"/>
      <c r="I85" s="248"/>
      <c r="J85" s="249"/>
      <c r="K85" s="245"/>
      <c r="L85" s="236">
        <f t="shared" si="1"/>
        <v>0</v>
      </c>
    </row>
    <row r="86" spans="1:12" s="55" customFormat="1" ht="12.75" customHeight="1">
      <c r="A86" s="273"/>
      <c r="B86" s="54"/>
      <c r="C86" s="245"/>
      <c r="D86" s="249"/>
      <c r="E86" s="249"/>
      <c r="F86" s="248"/>
      <c r="G86" s="248"/>
      <c r="H86" s="248"/>
      <c r="I86" s="248"/>
      <c r="J86" s="249"/>
      <c r="K86" s="245"/>
      <c r="L86" s="236">
        <f t="shared" si="1"/>
        <v>0</v>
      </c>
    </row>
    <row r="87" spans="1:12" s="55" customFormat="1" ht="12.75" customHeight="1">
      <c r="A87" s="273"/>
      <c r="B87" s="54"/>
      <c r="C87" s="245"/>
      <c r="D87" s="249"/>
      <c r="E87" s="249"/>
      <c r="F87" s="248"/>
      <c r="G87" s="248"/>
      <c r="H87" s="248"/>
      <c r="I87" s="248"/>
      <c r="J87" s="249"/>
      <c r="K87" s="245"/>
      <c r="L87" s="236">
        <f t="shared" si="1"/>
        <v>0</v>
      </c>
    </row>
    <row r="88" spans="1:12" s="55" customFormat="1" ht="12.75" customHeight="1">
      <c r="A88" s="273"/>
      <c r="B88" s="54"/>
      <c r="C88" s="245"/>
      <c r="D88" s="249"/>
      <c r="E88" s="249"/>
      <c r="F88" s="248"/>
      <c r="G88" s="248"/>
      <c r="H88" s="248"/>
      <c r="I88" s="248"/>
      <c r="J88" s="249"/>
      <c r="K88" s="245"/>
      <c r="L88" s="236">
        <f t="shared" si="1"/>
        <v>0</v>
      </c>
    </row>
    <row r="89" spans="1:12" s="55" customFormat="1" ht="12.75" customHeight="1">
      <c r="A89" s="273"/>
      <c r="B89" s="54"/>
      <c r="C89" s="245"/>
      <c r="D89" s="249"/>
      <c r="E89" s="249"/>
      <c r="F89" s="248"/>
      <c r="G89" s="248"/>
      <c r="H89" s="248"/>
      <c r="I89" s="248"/>
      <c r="J89" s="249"/>
      <c r="K89" s="245"/>
      <c r="L89" s="236">
        <f t="shared" si="1"/>
        <v>0</v>
      </c>
    </row>
    <row r="90" spans="1:12" s="55" customFormat="1" ht="12.75" customHeight="1">
      <c r="A90" s="273"/>
      <c r="B90" s="54"/>
      <c r="C90" s="245"/>
      <c r="D90" s="249"/>
      <c r="E90" s="249"/>
      <c r="F90" s="248"/>
      <c r="G90" s="248"/>
      <c r="H90" s="248"/>
      <c r="I90" s="248"/>
      <c r="J90" s="249"/>
      <c r="K90" s="245"/>
      <c r="L90" s="236">
        <f t="shared" si="1"/>
        <v>0</v>
      </c>
    </row>
    <row r="91" spans="1:12" s="55" customFormat="1" ht="12.75" customHeight="1">
      <c r="A91" s="273"/>
      <c r="B91" s="54"/>
      <c r="C91" s="245"/>
      <c r="D91" s="249"/>
      <c r="E91" s="249"/>
      <c r="F91" s="248"/>
      <c r="G91" s="248"/>
      <c r="H91" s="248"/>
      <c r="I91" s="248"/>
      <c r="J91" s="249"/>
      <c r="K91" s="245"/>
      <c r="L91" s="236">
        <f t="shared" si="1"/>
        <v>0</v>
      </c>
    </row>
    <row r="92" spans="1:12" s="55" customFormat="1" ht="12.75" customHeight="1">
      <c r="A92" s="273"/>
      <c r="B92" s="54"/>
      <c r="C92" s="245"/>
      <c r="D92" s="249"/>
      <c r="E92" s="249"/>
      <c r="F92" s="248"/>
      <c r="G92" s="248"/>
      <c r="H92" s="248"/>
      <c r="I92" s="248"/>
      <c r="J92" s="249"/>
      <c r="K92" s="245"/>
      <c r="L92" s="236">
        <f t="shared" si="1"/>
        <v>0</v>
      </c>
    </row>
    <row r="93" spans="1:12" s="55" customFormat="1" ht="12.75" customHeight="1">
      <c r="A93" s="273"/>
      <c r="B93" s="54"/>
      <c r="C93" s="245"/>
      <c r="D93" s="249"/>
      <c r="E93" s="249"/>
      <c r="F93" s="248"/>
      <c r="G93" s="248"/>
      <c r="H93" s="248"/>
      <c r="I93" s="248"/>
      <c r="J93" s="249"/>
      <c r="K93" s="245"/>
      <c r="L93" s="236">
        <f t="shared" si="1"/>
        <v>0</v>
      </c>
    </row>
    <row r="94" spans="1:12" s="55" customFormat="1" ht="12.75" customHeight="1">
      <c r="A94" s="274"/>
      <c r="B94" s="54"/>
      <c r="C94" s="250"/>
      <c r="D94" s="249"/>
      <c r="E94" s="249"/>
      <c r="F94" s="248"/>
      <c r="G94" s="248"/>
      <c r="H94" s="248"/>
      <c r="I94" s="248"/>
      <c r="J94" s="249"/>
      <c r="K94" s="245"/>
      <c r="L94" s="236">
        <f t="shared" si="1"/>
        <v>0</v>
      </c>
    </row>
    <row r="95" spans="1:12" s="55" customFormat="1" ht="12.75" customHeight="1">
      <c r="A95" s="273"/>
      <c r="B95" s="54"/>
      <c r="C95" s="245"/>
      <c r="D95" s="249"/>
      <c r="E95" s="249"/>
      <c r="F95" s="248"/>
      <c r="G95" s="248"/>
      <c r="H95" s="248"/>
      <c r="I95" s="248"/>
      <c r="J95" s="249"/>
      <c r="K95" s="245"/>
      <c r="L95" s="236">
        <f t="shared" si="1"/>
        <v>0</v>
      </c>
    </row>
    <row r="96" spans="1:12" s="55" customFormat="1" ht="12.75" customHeight="1">
      <c r="A96" s="273"/>
      <c r="B96" s="54"/>
      <c r="C96" s="245"/>
      <c r="D96" s="249"/>
      <c r="E96" s="249"/>
      <c r="F96" s="248"/>
      <c r="G96" s="248"/>
      <c r="H96" s="248"/>
      <c r="I96" s="248"/>
      <c r="J96" s="249"/>
      <c r="K96" s="245"/>
      <c r="L96" s="236">
        <f t="shared" si="1"/>
        <v>0</v>
      </c>
    </row>
    <row r="97" spans="1:12" s="55" customFormat="1" ht="12.75" customHeight="1">
      <c r="A97" s="273"/>
      <c r="B97" s="54"/>
      <c r="C97" s="245"/>
      <c r="D97" s="249"/>
      <c r="E97" s="249"/>
      <c r="F97" s="248"/>
      <c r="G97" s="248"/>
      <c r="H97" s="248"/>
      <c r="I97" s="248"/>
      <c r="J97" s="249"/>
      <c r="K97" s="245"/>
      <c r="L97" s="236">
        <f t="shared" si="1"/>
        <v>0</v>
      </c>
    </row>
    <row r="98" spans="1:12" s="55" customFormat="1" ht="12.75" customHeight="1">
      <c r="A98" s="273"/>
      <c r="B98" s="54"/>
      <c r="C98" s="245"/>
      <c r="D98" s="249"/>
      <c r="E98" s="249"/>
      <c r="F98" s="248"/>
      <c r="G98" s="248"/>
      <c r="H98" s="248"/>
      <c r="I98" s="248"/>
      <c r="J98" s="249"/>
      <c r="K98" s="245"/>
      <c r="L98" s="236">
        <f t="shared" si="1"/>
        <v>0</v>
      </c>
    </row>
    <row r="99" spans="1:12" s="55" customFormat="1" ht="12.75" customHeight="1">
      <c r="A99" s="273"/>
      <c r="B99" s="54"/>
      <c r="C99" s="245"/>
      <c r="D99" s="249"/>
      <c r="E99" s="249"/>
      <c r="F99" s="248"/>
      <c r="G99" s="248"/>
      <c r="H99" s="248"/>
      <c r="I99" s="248"/>
      <c r="J99" s="249"/>
      <c r="K99" s="245"/>
      <c r="L99" s="236">
        <f t="shared" si="1"/>
        <v>0</v>
      </c>
    </row>
    <row r="100" spans="1:12" s="55" customFormat="1" ht="12.75" customHeight="1">
      <c r="A100" s="273"/>
      <c r="B100" s="54"/>
      <c r="C100" s="245"/>
      <c r="D100" s="249"/>
      <c r="E100" s="249"/>
      <c r="F100" s="248"/>
      <c r="G100" s="248"/>
      <c r="H100" s="248"/>
      <c r="I100" s="248"/>
      <c r="J100" s="249"/>
      <c r="K100" s="245"/>
      <c r="L100" s="236">
        <f t="shared" si="1"/>
        <v>0</v>
      </c>
    </row>
    <row r="101" spans="1:12" s="55" customFormat="1" ht="12.75" customHeight="1">
      <c r="A101" s="273"/>
      <c r="B101" s="54"/>
      <c r="C101" s="245"/>
      <c r="D101" s="249"/>
      <c r="E101" s="249"/>
      <c r="F101" s="248"/>
      <c r="G101" s="248"/>
      <c r="H101" s="248"/>
      <c r="I101" s="248"/>
      <c r="J101" s="249"/>
      <c r="K101" s="245"/>
      <c r="L101" s="236">
        <f t="shared" si="1"/>
        <v>0</v>
      </c>
    </row>
    <row r="102" spans="1:12" s="55" customFormat="1" ht="12.75" customHeight="1">
      <c r="A102" s="273"/>
      <c r="B102" s="54"/>
      <c r="C102" s="245"/>
      <c r="D102" s="249"/>
      <c r="E102" s="249"/>
      <c r="F102" s="247"/>
      <c r="G102" s="248"/>
      <c r="H102" s="248"/>
      <c r="I102" s="248"/>
      <c r="J102" s="249"/>
      <c r="K102" s="245"/>
      <c r="L102" s="236">
        <f t="shared" si="1"/>
        <v>0</v>
      </c>
    </row>
    <row r="103" spans="1:12" s="55" customFormat="1" ht="12.75" customHeight="1">
      <c r="A103" s="273"/>
      <c r="B103" s="54"/>
      <c r="C103" s="245"/>
      <c r="D103" s="249"/>
      <c r="E103" s="249"/>
      <c r="F103" s="247"/>
      <c r="G103" s="248"/>
      <c r="H103" s="248"/>
      <c r="I103" s="248"/>
      <c r="J103" s="249"/>
      <c r="K103" s="245"/>
      <c r="L103" s="236">
        <f t="shared" si="1"/>
        <v>0</v>
      </c>
    </row>
    <row r="104" spans="1:12" s="55" customFormat="1" ht="12.75" customHeight="1">
      <c r="A104" s="273"/>
      <c r="B104" s="54"/>
      <c r="C104" s="245"/>
      <c r="D104" s="249"/>
      <c r="E104" s="249"/>
      <c r="F104" s="247"/>
      <c r="G104" s="248"/>
      <c r="H104" s="248"/>
      <c r="I104" s="248"/>
      <c r="J104" s="249"/>
      <c r="K104" s="245"/>
      <c r="L104" s="236">
        <f t="shared" si="1"/>
        <v>0</v>
      </c>
    </row>
    <row r="105" spans="1:12" s="55" customFormat="1" ht="12.75" customHeight="1">
      <c r="A105" s="273"/>
      <c r="B105" s="54"/>
      <c r="C105" s="245"/>
      <c r="D105" s="249"/>
      <c r="E105" s="249"/>
      <c r="F105" s="247"/>
      <c r="G105" s="248"/>
      <c r="H105" s="248"/>
      <c r="I105" s="248"/>
      <c r="J105" s="249"/>
      <c r="K105" s="245"/>
      <c r="L105" s="236">
        <f t="shared" si="1"/>
        <v>0</v>
      </c>
    </row>
    <row r="106" spans="1:12" s="55" customFormat="1" ht="12.75" customHeight="1">
      <c r="A106" s="273"/>
      <c r="B106" s="54"/>
      <c r="C106" s="245"/>
      <c r="D106" s="249"/>
      <c r="E106" s="249"/>
      <c r="F106" s="247"/>
      <c r="G106" s="248"/>
      <c r="H106" s="248"/>
      <c r="I106" s="248"/>
      <c r="J106" s="249"/>
      <c r="K106" s="245"/>
      <c r="L106" s="236">
        <f t="shared" si="1"/>
        <v>0</v>
      </c>
    </row>
    <row r="107" spans="1:12" s="55" customFormat="1" ht="12.75" customHeight="1">
      <c r="A107" s="273"/>
      <c r="B107" s="54"/>
      <c r="C107" s="245"/>
      <c r="D107" s="249"/>
      <c r="E107" s="249"/>
      <c r="F107" s="247"/>
      <c r="G107" s="248"/>
      <c r="H107" s="248"/>
      <c r="I107" s="248"/>
      <c r="J107" s="249"/>
      <c r="K107" s="245"/>
      <c r="L107" s="236">
        <f t="shared" si="1"/>
        <v>0</v>
      </c>
    </row>
    <row r="108" spans="1:12" s="55" customFormat="1" ht="12.75" customHeight="1">
      <c r="A108" s="273"/>
      <c r="B108" s="54"/>
      <c r="C108" s="245"/>
      <c r="D108" s="249"/>
      <c r="E108" s="249"/>
      <c r="F108" s="247"/>
      <c r="G108" s="248"/>
      <c r="H108" s="248"/>
      <c r="I108" s="248"/>
      <c r="J108" s="249"/>
      <c r="K108" s="245"/>
      <c r="L108" s="236">
        <f t="shared" si="1"/>
        <v>0</v>
      </c>
    </row>
    <row r="109" spans="1:12" s="55" customFormat="1" ht="12.75" customHeight="1">
      <c r="A109" s="273"/>
      <c r="B109" s="54"/>
      <c r="C109" s="245"/>
      <c r="D109" s="249"/>
      <c r="E109" s="249"/>
      <c r="F109" s="247"/>
      <c r="G109" s="248"/>
      <c r="H109" s="248"/>
      <c r="I109" s="248"/>
      <c r="J109" s="249"/>
      <c r="K109" s="245"/>
      <c r="L109" s="236">
        <f t="shared" si="1"/>
        <v>0</v>
      </c>
    </row>
    <row r="110" spans="1:12" s="55" customFormat="1" ht="12.75" customHeight="1">
      <c r="A110" s="273"/>
      <c r="B110" s="54"/>
      <c r="C110" s="245"/>
      <c r="D110" s="249"/>
      <c r="E110" s="249"/>
      <c r="F110" s="247"/>
      <c r="G110" s="248"/>
      <c r="H110" s="248"/>
      <c r="I110" s="248"/>
      <c r="J110" s="249"/>
      <c r="K110" s="245"/>
      <c r="L110" s="236">
        <f t="shared" si="1"/>
        <v>0</v>
      </c>
    </row>
    <row r="111" spans="1:12" s="55" customFormat="1" ht="12.75" customHeight="1">
      <c r="A111" s="273"/>
      <c r="B111" s="54"/>
      <c r="C111" s="245"/>
      <c r="D111" s="249"/>
      <c r="E111" s="249"/>
      <c r="F111" s="247"/>
      <c r="G111" s="248"/>
      <c r="H111" s="248"/>
      <c r="I111" s="248"/>
      <c r="J111" s="249"/>
      <c r="K111" s="245"/>
      <c r="L111" s="236">
        <f t="shared" si="1"/>
        <v>0</v>
      </c>
    </row>
    <row r="112" spans="1:12" s="55" customFormat="1" ht="12.75" customHeight="1">
      <c r="A112" s="273"/>
      <c r="B112" s="54"/>
      <c r="C112" s="245"/>
      <c r="D112" s="249"/>
      <c r="E112" s="249"/>
      <c r="F112" s="247"/>
      <c r="G112" s="248"/>
      <c r="H112" s="248"/>
      <c r="I112" s="248"/>
      <c r="J112" s="249"/>
      <c r="K112" s="245"/>
      <c r="L112" s="236">
        <f t="shared" si="1"/>
        <v>0</v>
      </c>
    </row>
    <row r="113" spans="1:12" s="55" customFormat="1" ht="12.75" customHeight="1">
      <c r="A113" s="273"/>
      <c r="B113" s="54"/>
      <c r="C113" s="245"/>
      <c r="D113" s="249"/>
      <c r="E113" s="249"/>
      <c r="F113" s="247"/>
      <c r="G113" s="248"/>
      <c r="H113" s="248"/>
      <c r="I113" s="248"/>
      <c r="J113" s="249"/>
      <c r="K113" s="245"/>
      <c r="L113" s="236">
        <f t="shared" si="1"/>
        <v>0</v>
      </c>
    </row>
    <row r="114" spans="1:12" s="55" customFormat="1" ht="12.75" customHeight="1">
      <c r="A114" s="273"/>
      <c r="B114" s="54"/>
      <c r="C114" s="245"/>
      <c r="D114" s="249"/>
      <c r="E114" s="249"/>
      <c r="F114" s="248"/>
      <c r="G114" s="248"/>
      <c r="H114" s="248"/>
      <c r="I114" s="248"/>
      <c r="J114" s="249"/>
      <c r="K114" s="245"/>
      <c r="L114" s="236">
        <f t="shared" si="1"/>
        <v>0</v>
      </c>
    </row>
    <row r="115" spans="1:12" s="55" customFormat="1" ht="12.75" customHeight="1">
      <c r="A115" s="273"/>
      <c r="B115" s="54"/>
      <c r="C115" s="245"/>
      <c r="D115" s="249"/>
      <c r="E115" s="249"/>
      <c r="F115" s="248"/>
      <c r="G115" s="248"/>
      <c r="H115" s="248"/>
      <c r="I115" s="248"/>
      <c r="J115" s="249"/>
      <c r="K115" s="245"/>
      <c r="L115" s="236">
        <f t="shared" si="1"/>
        <v>0</v>
      </c>
    </row>
    <row r="116" spans="1:12" s="55" customFormat="1" ht="12.75" customHeight="1">
      <c r="A116" s="273"/>
      <c r="B116" s="54"/>
      <c r="C116" s="245"/>
      <c r="D116" s="249"/>
      <c r="E116" s="249"/>
      <c r="F116" s="248"/>
      <c r="G116" s="248"/>
      <c r="H116" s="248"/>
      <c r="I116" s="248"/>
      <c r="J116" s="249"/>
      <c r="K116" s="245"/>
      <c r="L116" s="236">
        <f t="shared" si="1"/>
        <v>0</v>
      </c>
    </row>
    <row r="117" spans="1:12" s="55" customFormat="1" ht="12.75" customHeight="1">
      <c r="A117" s="273"/>
      <c r="B117" s="54"/>
      <c r="C117" s="245"/>
      <c r="D117" s="249"/>
      <c r="E117" s="249"/>
      <c r="F117" s="248"/>
      <c r="G117" s="248"/>
      <c r="H117" s="248"/>
      <c r="I117" s="248"/>
      <c r="J117" s="249"/>
      <c r="K117" s="245"/>
      <c r="L117" s="236">
        <f t="shared" si="1"/>
        <v>0</v>
      </c>
    </row>
    <row r="118" spans="1:12" s="55" customFormat="1" ht="12.75" customHeight="1">
      <c r="A118" s="273"/>
      <c r="B118" s="54"/>
      <c r="C118" s="245"/>
      <c r="D118" s="249"/>
      <c r="E118" s="249"/>
      <c r="F118" s="248"/>
      <c r="G118" s="248"/>
      <c r="H118" s="248"/>
      <c r="I118" s="248"/>
      <c r="J118" s="249"/>
      <c r="K118" s="245"/>
      <c r="L118" s="236">
        <f t="shared" si="1"/>
        <v>0</v>
      </c>
    </row>
    <row r="119" spans="1:12" s="55" customFormat="1" ht="12.75" customHeight="1">
      <c r="A119" s="273"/>
      <c r="B119" s="54"/>
      <c r="C119" s="245"/>
      <c r="D119" s="249"/>
      <c r="E119" s="249"/>
      <c r="F119" s="248"/>
      <c r="G119" s="248"/>
      <c r="H119" s="248"/>
      <c r="I119" s="248"/>
      <c r="J119" s="249"/>
      <c r="K119" s="245"/>
      <c r="L119" s="236">
        <f t="shared" si="1"/>
        <v>0</v>
      </c>
    </row>
    <row r="120" spans="1:12" s="55" customFormat="1" ht="12.75" customHeight="1">
      <c r="A120" s="273"/>
      <c r="B120" s="54"/>
      <c r="C120" s="245"/>
      <c r="D120" s="249"/>
      <c r="E120" s="249"/>
      <c r="F120" s="248"/>
      <c r="G120" s="248"/>
      <c r="H120" s="248"/>
      <c r="I120" s="248"/>
      <c r="J120" s="249"/>
      <c r="K120" s="245"/>
      <c r="L120" s="236">
        <f t="shared" si="1"/>
        <v>0</v>
      </c>
    </row>
    <row r="121" spans="1:12" s="55" customFormat="1" ht="12.75" customHeight="1">
      <c r="A121" s="273"/>
      <c r="B121" s="54"/>
      <c r="C121" s="245"/>
      <c r="D121" s="249"/>
      <c r="E121" s="249"/>
      <c r="F121" s="248"/>
      <c r="G121" s="248"/>
      <c r="H121" s="248"/>
      <c r="I121" s="248"/>
      <c r="J121" s="249"/>
      <c r="K121" s="245"/>
      <c r="L121" s="236">
        <f t="shared" si="1"/>
        <v>0</v>
      </c>
    </row>
    <row r="122" spans="1:12" s="55" customFormat="1" ht="12.75" customHeight="1">
      <c r="A122" s="273"/>
      <c r="B122" s="54"/>
      <c r="C122" s="245"/>
      <c r="D122" s="249"/>
      <c r="E122" s="249"/>
      <c r="F122" s="248"/>
      <c r="G122" s="248"/>
      <c r="H122" s="248"/>
      <c r="I122" s="248"/>
      <c r="J122" s="249"/>
      <c r="K122" s="245"/>
      <c r="L122" s="236">
        <f t="shared" si="1"/>
        <v>0</v>
      </c>
    </row>
    <row r="123" spans="1:12" s="55" customFormat="1" ht="12.75" customHeight="1">
      <c r="A123" s="273"/>
      <c r="B123" s="54"/>
      <c r="C123" s="245"/>
      <c r="D123" s="249"/>
      <c r="E123" s="249"/>
      <c r="F123" s="248"/>
      <c r="G123" s="248"/>
      <c r="H123" s="248"/>
      <c r="I123" s="248"/>
      <c r="J123" s="249"/>
      <c r="K123" s="245"/>
      <c r="L123" s="236">
        <f t="shared" si="1"/>
        <v>0</v>
      </c>
    </row>
    <row r="124" spans="1:12" s="55" customFormat="1" ht="12.75" customHeight="1">
      <c r="A124" s="273"/>
      <c r="B124" s="54"/>
      <c r="C124" s="245"/>
      <c r="D124" s="249"/>
      <c r="E124" s="249"/>
      <c r="F124" s="248"/>
      <c r="G124" s="248"/>
      <c r="H124" s="248"/>
      <c r="I124" s="248"/>
      <c r="J124" s="249"/>
      <c r="K124" s="245"/>
      <c r="L124" s="236">
        <f t="shared" si="1"/>
        <v>0</v>
      </c>
    </row>
    <row r="125" spans="1:12" s="55" customFormat="1" ht="12.75" customHeight="1">
      <c r="A125" s="273"/>
      <c r="B125" s="54"/>
      <c r="C125" s="245"/>
      <c r="D125" s="249"/>
      <c r="E125" s="249"/>
      <c r="F125" s="248"/>
      <c r="G125" s="248"/>
      <c r="H125" s="248"/>
      <c r="I125" s="248"/>
      <c r="J125" s="249"/>
      <c r="K125" s="245"/>
      <c r="L125" s="251">
        <f t="shared" si="1"/>
        <v>0</v>
      </c>
    </row>
    <row r="126" spans="1:12" s="55" customFormat="1" ht="12.75" customHeight="1">
      <c r="A126" s="273"/>
      <c r="B126" s="54"/>
      <c r="C126" s="245"/>
      <c r="D126" s="249"/>
      <c r="E126" s="249"/>
      <c r="F126" s="248"/>
      <c r="G126" s="248"/>
      <c r="H126" s="248"/>
      <c r="I126" s="248"/>
      <c r="J126" s="249"/>
      <c r="K126" s="245"/>
      <c r="L126" s="252">
        <f t="shared" si="1"/>
        <v>0</v>
      </c>
    </row>
    <row r="127" spans="1:12" s="55" customFormat="1" ht="12.75" customHeight="1">
      <c r="A127" s="273"/>
      <c r="B127" s="54"/>
      <c r="C127" s="245"/>
      <c r="D127" s="249"/>
      <c r="E127" s="249"/>
      <c r="F127" s="248"/>
      <c r="G127" s="248"/>
      <c r="H127" s="248"/>
      <c r="I127" s="248"/>
      <c r="J127" s="249"/>
      <c r="K127" s="245"/>
      <c r="L127" s="252">
        <f t="shared" si="1"/>
        <v>0</v>
      </c>
    </row>
    <row r="128" spans="1:12" s="55" customFormat="1" ht="12.75" customHeight="1">
      <c r="A128" s="273"/>
      <c r="B128" s="54"/>
      <c r="C128" s="245"/>
      <c r="D128" s="249"/>
      <c r="E128" s="249"/>
      <c r="F128" s="248"/>
      <c r="G128" s="248"/>
      <c r="H128" s="248"/>
      <c r="I128" s="248"/>
      <c r="J128" s="249"/>
      <c r="K128" s="245"/>
      <c r="L128" s="252">
        <f t="shared" si="1"/>
        <v>0</v>
      </c>
    </row>
    <row r="129" spans="1:12" s="55" customFormat="1" ht="12.75" customHeight="1">
      <c r="A129" s="273"/>
      <c r="B129" s="54"/>
      <c r="C129" s="245"/>
      <c r="D129" s="249"/>
      <c r="E129" s="249"/>
      <c r="F129" s="248"/>
      <c r="G129" s="248"/>
      <c r="H129" s="248"/>
      <c r="I129" s="248"/>
      <c r="J129" s="249"/>
      <c r="K129" s="245"/>
      <c r="L129" s="252">
        <f t="shared" si="1"/>
        <v>0</v>
      </c>
    </row>
    <row r="130" spans="1:12" s="55" customFormat="1" ht="12.75" customHeight="1">
      <c r="A130" s="273"/>
      <c r="B130" s="54"/>
      <c r="C130" s="245"/>
      <c r="D130" s="249"/>
      <c r="E130" s="249"/>
      <c r="F130" s="248"/>
      <c r="G130" s="248"/>
      <c r="H130" s="248"/>
      <c r="I130" s="248"/>
      <c r="J130" s="249"/>
      <c r="K130" s="245"/>
      <c r="L130" s="252">
        <f t="shared" si="1"/>
        <v>0</v>
      </c>
    </row>
    <row r="131" spans="1:12" s="55" customFormat="1" ht="12.75" customHeight="1">
      <c r="A131" s="273"/>
      <c r="B131" s="54"/>
      <c r="C131" s="245"/>
      <c r="D131" s="249"/>
      <c r="E131" s="249"/>
      <c r="F131" s="248"/>
      <c r="G131" s="248"/>
      <c r="H131" s="248"/>
      <c r="I131" s="248"/>
      <c r="J131" s="249"/>
      <c r="K131" s="245"/>
      <c r="L131" s="252">
        <f t="shared" si="1"/>
        <v>0</v>
      </c>
    </row>
    <row r="132" spans="1:12" s="55" customFormat="1" ht="12.75" customHeight="1">
      <c r="A132" s="273"/>
      <c r="B132" s="54"/>
      <c r="C132" s="245"/>
      <c r="D132" s="249"/>
      <c r="E132" s="249"/>
      <c r="F132" s="248"/>
      <c r="G132" s="248"/>
      <c r="H132" s="248"/>
      <c r="I132" s="248"/>
      <c r="J132" s="249"/>
      <c r="K132" s="245"/>
      <c r="L132" s="252">
        <f t="shared" si="1"/>
        <v>0</v>
      </c>
    </row>
    <row r="133" spans="1:12" s="55" customFormat="1" ht="12.75" customHeight="1">
      <c r="A133" s="273"/>
      <c r="B133" s="54"/>
      <c r="C133" s="245"/>
      <c r="D133" s="249"/>
      <c r="E133" s="249"/>
      <c r="F133" s="248"/>
      <c r="G133" s="248"/>
      <c r="H133" s="248"/>
      <c r="I133" s="248"/>
      <c r="J133" s="249"/>
      <c r="K133" s="245"/>
      <c r="L133" s="252">
        <f t="shared" si="1"/>
        <v>0</v>
      </c>
    </row>
    <row r="134" spans="1:12" s="55" customFormat="1" ht="12.75" customHeight="1">
      <c r="A134" s="273"/>
      <c r="B134" s="54"/>
      <c r="C134" s="245"/>
      <c r="D134" s="249"/>
      <c r="E134" s="249"/>
      <c r="F134" s="248"/>
      <c r="G134" s="248"/>
      <c r="H134" s="248"/>
      <c r="I134" s="248"/>
      <c r="J134" s="249"/>
      <c r="K134" s="245"/>
      <c r="L134" s="252">
        <f t="shared" si="1"/>
        <v>0</v>
      </c>
    </row>
    <row r="135" spans="1:12" s="55" customFormat="1" ht="12.75" customHeight="1">
      <c r="A135" s="275"/>
      <c r="B135" s="56" t="s">
        <v>14</v>
      </c>
      <c r="C135" s="253">
        <f>SUM(C3:C134)</f>
        <v>42183</v>
      </c>
      <c r="D135" s="253">
        <f t="shared" ref="D135:K135" si="2">SUM(D3:D134)</f>
        <v>0</v>
      </c>
      <c r="E135" s="253">
        <f t="shared" si="2"/>
        <v>251.56</v>
      </c>
      <c r="F135" s="253">
        <f t="shared" si="2"/>
        <v>38.1</v>
      </c>
      <c r="G135" s="253">
        <f t="shared" si="2"/>
        <v>1468.55</v>
      </c>
      <c r="H135" s="279">
        <f t="shared" si="2"/>
        <v>489.38</v>
      </c>
      <c r="I135" s="253">
        <f t="shared" si="2"/>
        <v>150</v>
      </c>
      <c r="J135" s="253">
        <f t="shared" si="2"/>
        <v>0</v>
      </c>
      <c r="K135" s="253">
        <f t="shared" si="2"/>
        <v>0</v>
      </c>
      <c r="L135" s="253">
        <f>SUM(C135:K135)</f>
        <v>44580.59</v>
      </c>
    </row>
    <row r="136" spans="1:12" ht="12.75" customHeight="1">
      <c r="A136" s="276"/>
      <c r="B136" s="1"/>
      <c r="C136" s="254"/>
      <c r="D136" s="254"/>
      <c r="E136" s="254"/>
      <c r="F136" s="254"/>
      <c r="G136" s="254"/>
      <c r="H136" s="255"/>
      <c r="I136" s="254"/>
      <c r="J136" s="254"/>
      <c r="K136" s="254"/>
      <c r="L136" s="254"/>
    </row>
    <row r="137" spans="1:12" ht="12.75" customHeight="1">
      <c r="A137" s="276"/>
      <c r="B137" s="1"/>
      <c r="C137" s="254"/>
      <c r="D137" s="254"/>
      <c r="E137" s="254"/>
      <c r="F137" s="254"/>
      <c r="G137" s="254"/>
      <c r="H137" s="255"/>
      <c r="I137" s="254"/>
      <c r="J137" s="254"/>
      <c r="K137" s="254"/>
      <c r="L137" s="254"/>
    </row>
    <row r="138" spans="1:12" ht="13.2"/>
    <row r="139" spans="1:12" ht="13.2"/>
    <row r="140" spans="1:12" ht="13.2"/>
    <row r="141" spans="1:12" ht="13.2"/>
    <row r="142" spans="1:12" ht="13.2"/>
    <row r="143" spans="1:12" ht="13.2"/>
    <row r="144" spans="1:12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</sheetData>
  <printOptions horizontalCentered="1" gridLines="1"/>
  <pageMargins left="0.25" right="0.25" top="0.75" bottom="0.75" header="0.3" footer="0.3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BAB1-F6D0-4D40-8920-A0F88B504221}">
  <sheetPr filterMode="1">
    <outlinePr summaryBelow="0" summaryRight="0"/>
    <pageSetUpPr fitToPage="1"/>
  </sheetPr>
  <dimension ref="A1:AV222"/>
  <sheetViews>
    <sheetView zoomScale="110" zoomScaleNormal="110" workbookViewId="0">
      <pane ySplit="1" topLeftCell="A2" activePane="bottomLeft" state="frozen"/>
      <selection activeCell="Z1" sqref="Z1"/>
      <selection pane="bottomLeft" activeCell="B10" sqref="B10:B77"/>
    </sheetView>
  </sheetViews>
  <sheetFormatPr defaultColWidth="13.5546875" defaultRowHeight="13.2"/>
  <cols>
    <col min="1" max="1" width="11" style="72" bestFit="1" customWidth="1"/>
    <col min="2" max="2" width="31.109375" style="72" bestFit="1" customWidth="1"/>
    <col min="3" max="3" width="34" style="72" bestFit="1" customWidth="1"/>
    <col min="4" max="4" width="11.109375" style="72" bestFit="1" customWidth="1"/>
    <col min="5" max="5" width="8.21875" style="72" bestFit="1" customWidth="1"/>
    <col min="6" max="6" width="12.6640625" style="72" bestFit="1" customWidth="1"/>
    <col min="7" max="8" width="15.21875" style="72" customWidth="1"/>
    <col min="9" max="9" width="12.88671875" style="72" customWidth="1"/>
    <col min="10" max="10" width="9.77734375" style="72" customWidth="1"/>
    <col min="11" max="11" width="5.5546875" style="72" customWidth="1"/>
    <col min="12" max="13" width="13.21875" style="72" customWidth="1"/>
    <col min="14" max="14" width="14.109375" style="72" customWidth="1"/>
    <col min="15" max="15" width="16.21875" style="72" customWidth="1"/>
    <col min="16" max="16" width="10" style="72" customWidth="1"/>
    <col min="17" max="17" width="12.21875" style="72" customWidth="1"/>
    <col min="18" max="18" width="14.88671875" style="72" customWidth="1"/>
    <col min="19" max="19" width="12.33203125" style="72" customWidth="1"/>
    <col min="20" max="20" width="11.44140625" style="72" customWidth="1"/>
    <col min="21" max="21" width="14" style="72" customWidth="1"/>
    <col min="22" max="22" width="15.109375" style="72" customWidth="1"/>
    <col min="23" max="23" width="5.5546875" style="72" customWidth="1"/>
    <col min="24" max="24" width="12.6640625" style="72" customWidth="1"/>
    <col min="25" max="25" width="14" style="72" customWidth="1"/>
    <col min="26" max="26" width="17.109375" style="72" customWidth="1"/>
    <col min="27" max="27" width="15.21875" style="72" customWidth="1"/>
    <col min="28" max="28" width="15.33203125" style="72" customWidth="1"/>
    <col min="29" max="29" width="12.6640625" style="72" customWidth="1"/>
    <col min="30" max="30" width="16.21875" style="72" customWidth="1"/>
    <col min="31" max="31" width="5.5546875" style="72" customWidth="1"/>
    <col min="32" max="32" width="8.6640625" style="72" customWidth="1"/>
    <col min="33" max="33" width="9.109375" style="72" customWidth="1"/>
    <col min="34" max="34" width="5.5546875" style="72" customWidth="1"/>
    <col min="35" max="35" width="7.6640625" style="201" customWidth="1"/>
    <col min="36" max="36" width="12.6640625" style="72" customWidth="1"/>
    <col min="37" max="37" width="5.5546875" style="72" customWidth="1"/>
    <col min="38" max="38" width="17.109375" style="101" customWidth="1"/>
    <col min="39" max="39" width="5.5546875" style="101" bestFit="1" customWidth="1"/>
    <col min="40" max="40" width="12.5546875" style="71" bestFit="1" customWidth="1"/>
    <col min="41" max="41" width="17.88671875" style="71" bestFit="1" customWidth="1"/>
    <col min="42" max="42" width="13.6640625" style="71" bestFit="1" customWidth="1"/>
    <col min="43" max="43" width="15" style="71" bestFit="1" customWidth="1"/>
    <col min="44" max="44" width="15" style="71" customWidth="1"/>
    <col min="45" max="45" width="10.109375" style="71" bestFit="1" customWidth="1"/>
    <col min="46" max="46" width="10.5546875" style="71" bestFit="1" customWidth="1"/>
    <col min="47" max="16384" width="13.5546875" style="72"/>
  </cols>
  <sheetData>
    <row r="1" spans="1:48" ht="22.2" customHeight="1" thickBot="1">
      <c r="A1" s="217" t="s">
        <v>68</v>
      </c>
      <c r="B1" s="220" t="s">
        <v>62</v>
      </c>
      <c r="C1" s="221">
        <v>73620</v>
      </c>
      <c r="D1" s="207" t="s">
        <v>32</v>
      </c>
      <c r="E1" s="208">
        <v>81271</v>
      </c>
      <c r="F1" s="310" t="s">
        <v>31</v>
      </c>
      <c r="G1" s="311"/>
      <c r="H1" s="311"/>
      <c r="I1" s="311"/>
      <c r="J1" s="311"/>
      <c r="K1" s="65"/>
      <c r="L1" s="222"/>
      <c r="M1" s="223"/>
      <c r="N1" s="312" t="s">
        <v>27</v>
      </c>
      <c r="O1" s="313"/>
      <c r="P1" s="313"/>
      <c r="Q1" s="313"/>
      <c r="R1" s="313"/>
      <c r="S1" s="313"/>
      <c r="T1" s="313"/>
      <c r="U1" s="313"/>
      <c r="V1" s="314"/>
      <c r="W1" s="67"/>
      <c r="X1" s="68"/>
      <c r="Y1" s="315" t="s">
        <v>93</v>
      </c>
      <c r="Z1" s="315"/>
      <c r="AA1" s="315"/>
      <c r="AB1" s="315"/>
      <c r="AC1" s="315"/>
      <c r="AD1" s="316"/>
      <c r="AE1" s="69"/>
      <c r="AF1" s="317" t="s">
        <v>29</v>
      </c>
      <c r="AG1" s="318"/>
      <c r="AH1" s="70"/>
      <c r="AI1" s="319" t="s">
        <v>85</v>
      </c>
      <c r="AJ1" s="319"/>
      <c r="AK1" s="69"/>
      <c r="AL1" s="72"/>
      <c r="AM1" s="69"/>
      <c r="AN1" s="307" t="s">
        <v>56</v>
      </c>
      <c r="AO1" s="308"/>
      <c r="AP1" s="308"/>
      <c r="AQ1" s="308"/>
      <c r="AR1" s="74"/>
      <c r="AT1" s="71" t="s">
        <v>63</v>
      </c>
    </row>
    <row r="2" spans="1:48" ht="14.4">
      <c r="A2" s="63"/>
      <c r="B2" s="218"/>
      <c r="C2" s="219"/>
      <c r="D2" s="206"/>
      <c r="E2" s="64"/>
      <c r="F2" s="75"/>
      <c r="G2" s="309" t="s">
        <v>3</v>
      </c>
      <c r="H2" s="309"/>
      <c r="I2" s="309"/>
      <c r="J2" s="76"/>
      <c r="K2" s="70"/>
      <c r="L2" s="77"/>
      <c r="M2" s="77"/>
      <c r="N2" s="66"/>
      <c r="O2" s="66"/>
      <c r="P2" s="66"/>
      <c r="Q2" s="66"/>
      <c r="R2" s="66"/>
      <c r="S2" s="66"/>
      <c r="T2" s="66"/>
      <c r="U2" s="66"/>
      <c r="V2" s="66"/>
      <c r="W2" s="67"/>
      <c r="X2" s="68"/>
      <c r="Y2" s="68"/>
      <c r="Z2" s="68"/>
      <c r="AA2" s="68"/>
      <c r="AB2" s="68"/>
      <c r="AC2" s="68"/>
      <c r="AD2" s="68"/>
      <c r="AE2" s="69"/>
      <c r="AF2" s="78"/>
      <c r="AG2" s="79"/>
      <c r="AH2" s="70"/>
      <c r="AI2" s="215"/>
      <c r="AJ2" s="216"/>
      <c r="AK2" s="69"/>
      <c r="AL2" s="72"/>
      <c r="AM2" s="69"/>
      <c r="AN2" s="73"/>
      <c r="AO2" s="74"/>
      <c r="AP2" s="74"/>
      <c r="AQ2" s="74"/>
      <c r="AR2" s="74"/>
    </row>
    <row r="3" spans="1:48" ht="39.6">
      <c r="A3" s="63" t="s">
        <v>0</v>
      </c>
      <c r="B3" s="63" t="s">
        <v>1</v>
      </c>
      <c r="C3" s="80" t="s">
        <v>71</v>
      </c>
      <c r="D3" s="80" t="s">
        <v>25</v>
      </c>
      <c r="E3" s="81"/>
      <c r="F3" s="82" t="s">
        <v>2</v>
      </c>
      <c r="G3" s="82" t="s">
        <v>79</v>
      </c>
      <c r="H3" s="82" t="s">
        <v>80</v>
      </c>
      <c r="I3" s="83" t="s">
        <v>81</v>
      </c>
      <c r="J3" s="83" t="s">
        <v>4</v>
      </c>
      <c r="K3" s="84"/>
      <c r="L3" s="82" t="s">
        <v>23</v>
      </c>
      <c r="M3" s="82" t="s">
        <v>76</v>
      </c>
      <c r="N3" s="85" t="s">
        <v>36</v>
      </c>
      <c r="O3" s="85" t="s">
        <v>84</v>
      </c>
      <c r="P3" s="85" t="s">
        <v>26</v>
      </c>
      <c r="Q3" s="85" t="s">
        <v>35</v>
      </c>
      <c r="R3" s="85" t="s">
        <v>58</v>
      </c>
      <c r="S3" s="85" t="s">
        <v>17</v>
      </c>
      <c r="T3" s="85" t="s">
        <v>8</v>
      </c>
      <c r="U3" s="85" t="s">
        <v>16</v>
      </c>
      <c r="V3" s="85" t="s">
        <v>37</v>
      </c>
      <c r="W3" s="84"/>
      <c r="X3" s="211" t="s">
        <v>73</v>
      </c>
      <c r="Y3" s="85" t="s">
        <v>72</v>
      </c>
      <c r="Z3" s="85" t="s">
        <v>82</v>
      </c>
      <c r="AA3" s="85" t="s">
        <v>74</v>
      </c>
      <c r="AB3" s="85" t="s">
        <v>66</v>
      </c>
      <c r="AC3" s="85" t="s">
        <v>38</v>
      </c>
      <c r="AD3" s="85" t="s">
        <v>39</v>
      </c>
      <c r="AE3" s="84"/>
      <c r="AF3" s="85" t="s">
        <v>33</v>
      </c>
      <c r="AG3" s="85" t="s">
        <v>34</v>
      </c>
      <c r="AH3" s="84"/>
      <c r="AI3" s="213" t="s">
        <v>92</v>
      </c>
      <c r="AJ3" s="86" t="s">
        <v>28</v>
      </c>
      <c r="AK3" s="87"/>
      <c r="AL3" s="88" t="s">
        <v>13</v>
      </c>
      <c r="AM3" s="89"/>
      <c r="AN3" s="90" t="s">
        <v>24</v>
      </c>
      <c r="AO3" s="90" t="s">
        <v>70</v>
      </c>
      <c r="AP3" s="90" t="s">
        <v>60</v>
      </c>
      <c r="AQ3" s="90" t="s">
        <v>69</v>
      </c>
      <c r="AR3" s="90" t="s">
        <v>111</v>
      </c>
      <c r="AS3" s="91" t="s">
        <v>14</v>
      </c>
    </row>
    <row r="4" spans="1:48" ht="15" hidden="1">
      <c r="A4" s="209"/>
      <c r="B4" s="209"/>
      <c r="C4" s="210"/>
      <c r="D4" s="210"/>
      <c r="E4" s="81"/>
      <c r="F4" s="203">
        <v>20000</v>
      </c>
      <c r="G4" s="203">
        <v>1000</v>
      </c>
      <c r="H4" s="203">
        <v>450</v>
      </c>
      <c r="I4" s="204">
        <v>3480</v>
      </c>
      <c r="J4" s="204">
        <v>8000</v>
      </c>
      <c r="K4" s="205"/>
      <c r="L4" s="203">
        <v>540</v>
      </c>
      <c r="M4" s="203">
        <v>500</v>
      </c>
      <c r="N4" s="204">
        <v>200</v>
      </c>
      <c r="O4" s="204">
        <v>200</v>
      </c>
      <c r="P4" s="204">
        <v>600</v>
      </c>
      <c r="Q4" s="204">
        <v>72</v>
      </c>
      <c r="R4" s="204">
        <v>1329</v>
      </c>
      <c r="S4" s="204">
        <v>2100</v>
      </c>
      <c r="T4" s="204">
        <v>1700</v>
      </c>
      <c r="U4" s="204">
        <v>600</v>
      </c>
      <c r="V4" s="204">
        <v>500</v>
      </c>
      <c r="W4" s="205"/>
      <c r="X4" s="212">
        <v>1000</v>
      </c>
      <c r="Y4" s="204">
        <v>700</v>
      </c>
      <c r="Z4" s="204">
        <v>500</v>
      </c>
      <c r="AA4" s="204">
        <v>23000</v>
      </c>
      <c r="AB4" s="204">
        <v>1000</v>
      </c>
      <c r="AC4" s="204">
        <v>9000</v>
      </c>
      <c r="AD4" s="204">
        <v>1250</v>
      </c>
      <c r="AE4" s="205"/>
      <c r="AF4" s="204">
        <v>600</v>
      </c>
      <c r="AG4" s="204">
        <v>750</v>
      </c>
      <c r="AH4" s="205"/>
      <c r="AI4" s="214">
        <v>200</v>
      </c>
      <c r="AJ4" s="204">
        <v>2000</v>
      </c>
      <c r="AK4" s="94"/>
      <c r="AL4" s="95">
        <f t="shared" ref="AL4:AL45" si="0">SUM(F4:AJ4)</f>
        <v>81271</v>
      </c>
      <c r="AM4" s="96"/>
      <c r="AN4" s="97">
        <v>8545.33</v>
      </c>
      <c r="AO4" s="98">
        <v>21000</v>
      </c>
      <c r="AP4" s="98">
        <v>700</v>
      </c>
      <c r="AQ4" s="130">
        <v>10000</v>
      </c>
      <c r="AR4" s="98">
        <v>5000</v>
      </c>
      <c r="AS4" s="99"/>
      <c r="AT4" s="100"/>
      <c r="AU4" s="101"/>
      <c r="AV4" s="101"/>
    </row>
    <row r="5" spans="1:48" ht="15" hidden="1">
      <c r="A5" s="260">
        <v>45019</v>
      </c>
      <c r="B5" s="261" t="s">
        <v>94</v>
      </c>
      <c r="C5" s="262" t="s">
        <v>17</v>
      </c>
      <c r="D5" s="281">
        <v>316.08999999999997</v>
      </c>
      <c r="E5" s="81"/>
      <c r="F5" s="102"/>
      <c r="G5" s="102"/>
      <c r="H5" s="102"/>
      <c r="I5" s="93"/>
      <c r="J5" s="93"/>
      <c r="K5" s="92"/>
      <c r="L5" s="102"/>
      <c r="M5" s="102"/>
      <c r="N5" s="93"/>
      <c r="O5" s="93"/>
      <c r="P5" s="93"/>
      <c r="Q5" s="93"/>
      <c r="R5" s="93"/>
      <c r="S5" s="93">
        <f>D5</f>
        <v>316.08999999999997</v>
      </c>
      <c r="T5" s="93"/>
      <c r="U5" s="93"/>
      <c r="V5" s="93"/>
      <c r="W5" s="92"/>
      <c r="X5" s="93"/>
      <c r="Y5" s="93"/>
      <c r="Z5" s="93" t="s">
        <v>126</v>
      </c>
      <c r="AA5" s="93"/>
      <c r="AB5" s="93"/>
      <c r="AC5" s="93"/>
      <c r="AD5" s="93"/>
      <c r="AE5" s="92"/>
      <c r="AF5" s="93"/>
      <c r="AG5" s="93"/>
      <c r="AH5" s="92"/>
      <c r="AI5" s="196"/>
      <c r="AJ5" s="93"/>
      <c r="AK5" s="103"/>
      <c r="AL5" s="104">
        <f t="shared" si="0"/>
        <v>316.08999999999997</v>
      </c>
      <c r="AM5" s="96"/>
      <c r="AN5" s="98"/>
      <c r="AO5" s="98"/>
      <c r="AP5" s="98"/>
      <c r="AQ5" s="130"/>
      <c r="AR5" s="98"/>
      <c r="AS5" s="100"/>
      <c r="AT5" s="100"/>
      <c r="AU5" s="101"/>
      <c r="AV5" s="101"/>
    </row>
    <row r="6" spans="1:48" ht="15" hidden="1">
      <c r="A6" s="259">
        <v>45027</v>
      </c>
      <c r="B6" s="106" t="s">
        <v>98</v>
      </c>
      <c r="C6" s="107" t="s">
        <v>26</v>
      </c>
      <c r="D6" s="280">
        <v>64.5</v>
      </c>
      <c r="E6" s="109"/>
      <c r="F6" s="102"/>
      <c r="G6" s="102"/>
      <c r="H6" s="102"/>
      <c r="I6" s="102"/>
      <c r="J6" s="102"/>
      <c r="K6" s="110"/>
      <c r="L6" s="102"/>
      <c r="M6" s="102"/>
      <c r="N6" s="102"/>
      <c r="O6" s="102"/>
      <c r="P6" s="102">
        <f>D6</f>
        <v>64.5</v>
      </c>
      <c r="Q6" s="102"/>
      <c r="R6" s="102"/>
      <c r="S6" s="102"/>
      <c r="T6" s="102"/>
      <c r="U6" s="102"/>
      <c r="V6" s="102"/>
      <c r="W6" s="110"/>
      <c r="X6" s="111"/>
      <c r="Y6" s="102"/>
      <c r="Z6" s="102"/>
      <c r="AA6" s="102"/>
      <c r="AB6" s="102"/>
      <c r="AC6" s="102"/>
      <c r="AD6" s="102"/>
      <c r="AE6" s="110"/>
      <c r="AF6" s="112"/>
      <c r="AG6" s="102"/>
      <c r="AH6" s="110"/>
      <c r="AI6" s="111"/>
      <c r="AJ6" s="102"/>
      <c r="AK6" s="113"/>
      <c r="AL6" s="104">
        <f t="shared" si="0"/>
        <v>64.5</v>
      </c>
      <c r="AM6" s="114"/>
      <c r="AN6" s="115"/>
      <c r="AO6" s="115"/>
      <c r="AP6" s="116"/>
      <c r="AQ6" s="177"/>
      <c r="AR6" s="116"/>
      <c r="AS6" s="100"/>
      <c r="AT6" s="100"/>
      <c r="AU6" s="101"/>
    </row>
    <row r="7" spans="1:48" ht="15" hidden="1">
      <c r="A7" s="259">
        <v>45040</v>
      </c>
      <c r="B7" s="106" t="s">
        <v>101</v>
      </c>
      <c r="C7" s="107" t="s">
        <v>102</v>
      </c>
      <c r="D7" s="280">
        <v>1250</v>
      </c>
      <c r="E7" s="109"/>
      <c r="F7" s="102"/>
      <c r="G7" s="102"/>
      <c r="H7" s="102"/>
      <c r="I7" s="117"/>
      <c r="J7" s="117"/>
      <c r="K7" s="118"/>
      <c r="L7" s="102"/>
      <c r="M7" s="102"/>
      <c r="N7" s="117"/>
      <c r="O7" s="117"/>
      <c r="P7" s="117"/>
      <c r="Q7" s="117"/>
      <c r="R7" s="117">
        <f>D7</f>
        <v>1250</v>
      </c>
      <c r="S7" s="117"/>
      <c r="T7" s="117"/>
      <c r="U7" s="117"/>
      <c r="V7" s="117"/>
      <c r="W7" s="118"/>
      <c r="X7" s="119"/>
      <c r="Y7" s="117"/>
      <c r="Z7" s="117"/>
      <c r="AA7" s="117"/>
      <c r="AB7" s="117"/>
      <c r="AC7" s="117"/>
      <c r="AD7" s="117"/>
      <c r="AE7" s="118"/>
      <c r="AF7" s="117"/>
      <c r="AG7" s="117"/>
      <c r="AH7" s="118"/>
      <c r="AI7" s="197"/>
      <c r="AJ7" s="117"/>
      <c r="AK7" s="120"/>
      <c r="AL7" s="104">
        <f t="shared" si="0"/>
        <v>1250</v>
      </c>
      <c r="AM7" s="114"/>
      <c r="AN7" s="115"/>
      <c r="AO7" s="115"/>
      <c r="AP7" s="116"/>
      <c r="AQ7" s="177"/>
      <c r="AR7" s="116"/>
      <c r="AS7" s="100"/>
      <c r="AT7" s="100"/>
      <c r="AU7" s="101"/>
    </row>
    <row r="8" spans="1:48" ht="15" hidden="1">
      <c r="A8" s="259">
        <v>45040</v>
      </c>
      <c r="B8" s="106" t="s">
        <v>101</v>
      </c>
      <c r="C8" s="107" t="s">
        <v>103</v>
      </c>
      <c r="D8" s="280">
        <v>1250</v>
      </c>
      <c r="E8" s="109"/>
      <c r="F8" s="102"/>
      <c r="G8" s="102"/>
      <c r="H8" s="102"/>
      <c r="I8" s="117"/>
      <c r="J8" s="117"/>
      <c r="K8" s="118"/>
      <c r="L8" s="102"/>
      <c r="M8" s="102"/>
      <c r="N8" s="117"/>
      <c r="O8" s="117"/>
      <c r="P8" s="117"/>
      <c r="Q8" s="117"/>
      <c r="R8" s="117"/>
      <c r="S8" s="117"/>
      <c r="T8" s="117"/>
      <c r="U8" s="117"/>
      <c r="V8" s="117"/>
      <c r="W8" s="118"/>
      <c r="X8" s="119"/>
      <c r="Y8" s="117"/>
      <c r="Z8" s="117"/>
      <c r="AA8" s="117"/>
      <c r="AB8" s="117"/>
      <c r="AC8" s="117"/>
      <c r="AD8" s="117"/>
      <c r="AE8" s="118"/>
      <c r="AF8" s="117"/>
      <c r="AG8" s="117"/>
      <c r="AH8" s="118"/>
      <c r="AI8" s="197"/>
      <c r="AJ8" s="117"/>
      <c r="AK8" s="120"/>
      <c r="AL8" s="104">
        <f t="shared" si="0"/>
        <v>0</v>
      </c>
      <c r="AM8" s="114"/>
      <c r="AN8" s="115">
        <f>D8</f>
        <v>1250</v>
      </c>
      <c r="AO8" s="115"/>
      <c r="AP8" s="116"/>
      <c r="AQ8" s="177"/>
      <c r="AR8" s="116"/>
      <c r="AS8" s="100"/>
      <c r="AT8" s="100"/>
      <c r="AU8" s="101"/>
    </row>
    <row r="9" spans="1:48" ht="15" hidden="1">
      <c r="A9" s="259">
        <v>45040</v>
      </c>
      <c r="B9" s="106" t="s">
        <v>104</v>
      </c>
      <c r="C9" s="107" t="s">
        <v>105</v>
      </c>
      <c r="D9" s="280">
        <v>12.48</v>
      </c>
      <c r="E9" s="109"/>
      <c r="F9" s="102"/>
      <c r="G9" s="102"/>
      <c r="H9" s="102"/>
      <c r="I9" s="117"/>
      <c r="J9" s="117"/>
      <c r="K9" s="118"/>
      <c r="L9" s="102"/>
      <c r="M9" s="102"/>
      <c r="N9" s="117"/>
      <c r="O9" s="117"/>
      <c r="P9" s="117"/>
      <c r="Q9" s="117"/>
      <c r="R9" s="117"/>
      <c r="S9" s="117"/>
      <c r="T9" s="117"/>
      <c r="U9" s="117"/>
      <c r="V9" s="117"/>
      <c r="W9" s="118"/>
      <c r="X9" s="119"/>
      <c r="Y9" s="117"/>
      <c r="Z9" s="117"/>
      <c r="AA9" s="117"/>
      <c r="AB9" s="117"/>
      <c r="AC9" s="117"/>
      <c r="AD9" s="117"/>
      <c r="AE9" s="118"/>
      <c r="AF9" s="117"/>
      <c r="AG9" s="117"/>
      <c r="AH9" s="118"/>
      <c r="AI9" s="197"/>
      <c r="AJ9" s="117"/>
      <c r="AK9" s="120"/>
      <c r="AL9" s="104">
        <f t="shared" si="0"/>
        <v>0</v>
      </c>
      <c r="AM9" s="114"/>
      <c r="AN9" s="115">
        <f>D9</f>
        <v>12.48</v>
      </c>
      <c r="AO9" s="115"/>
      <c r="AP9" s="116"/>
      <c r="AQ9" s="177"/>
      <c r="AR9" s="116"/>
      <c r="AS9" s="100"/>
      <c r="AT9" s="100"/>
      <c r="AU9" s="101"/>
    </row>
    <row r="10" spans="1:48" ht="15">
      <c r="A10" s="259">
        <v>45040</v>
      </c>
      <c r="B10" s="106" t="s">
        <v>106</v>
      </c>
      <c r="C10" s="107" t="s">
        <v>107</v>
      </c>
      <c r="D10" s="280">
        <v>1273.26</v>
      </c>
      <c r="E10" s="109"/>
      <c r="F10" s="102">
        <f>D10</f>
        <v>1273.26</v>
      </c>
      <c r="G10" s="102"/>
      <c r="H10" s="102"/>
      <c r="I10" s="117"/>
      <c r="J10" s="117"/>
      <c r="K10" s="118"/>
      <c r="L10" s="102"/>
      <c r="M10" s="102"/>
      <c r="N10" s="117"/>
      <c r="O10" s="117"/>
      <c r="P10" s="117"/>
      <c r="Q10" s="117"/>
      <c r="R10" s="117"/>
      <c r="S10" s="117"/>
      <c r="T10" s="117"/>
      <c r="U10" s="117"/>
      <c r="V10" s="117"/>
      <c r="W10" s="118"/>
      <c r="X10" s="119"/>
      <c r="Y10" s="117"/>
      <c r="Z10" s="117"/>
      <c r="AA10" s="117"/>
      <c r="AB10" s="117"/>
      <c r="AC10" s="117"/>
      <c r="AD10" s="117"/>
      <c r="AE10" s="118"/>
      <c r="AF10" s="117"/>
      <c r="AG10" s="117"/>
      <c r="AH10" s="118"/>
      <c r="AI10" s="197"/>
      <c r="AJ10" s="117"/>
      <c r="AK10" s="120"/>
      <c r="AL10" s="104">
        <f t="shared" si="0"/>
        <v>1273.26</v>
      </c>
      <c r="AM10" s="114"/>
      <c r="AN10" s="115"/>
      <c r="AO10" s="115"/>
      <c r="AP10" s="116"/>
      <c r="AQ10" s="177"/>
      <c r="AR10" s="116"/>
      <c r="AS10" s="100"/>
      <c r="AT10" s="100"/>
      <c r="AU10" s="101"/>
    </row>
    <row r="11" spans="1:48" ht="15" hidden="1">
      <c r="A11" s="259">
        <v>45040</v>
      </c>
      <c r="B11" s="106" t="s">
        <v>108</v>
      </c>
      <c r="C11" s="107" t="s">
        <v>23</v>
      </c>
      <c r="D11" s="280">
        <v>72</v>
      </c>
      <c r="E11" s="109"/>
      <c r="F11" s="102"/>
      <c r="G11" s="102"/>
      <c r="H11" s="102"/>
      <c r="I11" s="117"/>
      <c r="J11" s="117"/>
      <c r="K11" s="118"/>
      <c r="L11" s="102">
        <f>D11</f>
        <v>72</v>
      </c>
      <c r="M11" s="102"/>
      <c r="N11" s="117"/>
      <c r="O11" s="117"/>
      <c r="P11" s="117"/>
      <c r="Q11" s="117"/>
      <c r="R11" s="117"/>
      <c r="S11" s="117"/>
      <c r="T11" s="117"/>
      <c r="U11" s="117"/>
      <c r="V11" s="117"/>
      <c r="W11" s="118"/>
      <c r="X11" s="119"/>
      <c r="Y11" s="121"/>
      <c r="Z11" s="121"/>
      <c r="AA11" s="121"/>
      <c r="AB11" s="117"/>
      <c r="AC11" s="117"/>
      <c r="AD11" s="117"/>
      <c r="AE11" s="118"/>
      <c r="AF11" s="117"/>
      <c r="AG11" s="117"/>
      <c r="AH11" s="118"/>
      <c r="AI11" s="197"/>
      <c r="AJ11" s="117"/>
      <c r="AK11" s="120"/>
      <c r="AL11" s="104">
        <f t="shared" si="0"/>
        <v>72</v>
      </c>
      <c r="AM11" s="114"/>
      <c r="AN11" s="115"/>
      <c r="AO11" s="115"/>
      <c r="AP11" s="116"/>
      <c r="AQ11" s="177"/>
      <c r="AR11" s="116"/>
      <c r="AS11" s="100"/>
      <c r="AT11" s="100"/>
      <c r="AU11" s="101"/>
    </row>
    <row r="12" spans="1:48" ht="15" hidden="1">
      <c r="A12" s="259">
        <v>45040</v>
      </c>
      <c r="B12" s="106" t="s">
        <v>109</v>
      </c>
      <c r="C12" s="107" t="s">
        <v>23</v>
      </c>
      <c r="D12" s="280">
        <v>270</v>
      </c>
      <c r="E12" s="109"/>
      <c r="F12" s="102"/>
      <c r="G12" s="102"/>
      <c r="H12" s="102"/>
      <c r="I12" s="117"/>
      <c r="J12" s="117"/>
      <c r="K12" s="118"/>
      <c r="L12" s="102">
        <f>D12</f>
        <v>270</v>
      </c>
      <c r="M12" s="102"/>
      <c r="N12" s="117"/>
      <c r="O12" s="117"/>
      <c r="P12" s="117"/>
      <c r="Q12" s="117"/>
      <c r="R12" s="117"/>
      <c r="S12" s="117"/>
      <c r="T12" s="117"/>
      <c r="U12" s="117"/>
      <c r="V12" s="117"/>
      <c r="W12" s="118"/>
      <c r="X12" s="119"/>
      <c r="Y12" s="117"/>
      <c r="Z12" s="117"/>
      <c r="AA12" s="117"/>
      <c r="AB12" s="117"/>
      <c r="AC12" s="117"/>
      <c r="AD12" s="117"/>
      <c r="AE12" s="118"/>
      <c r="AF12" s="117"/>
      <c r="AG12" s="117"/>
      <c r="AH12" s="118"/>
      <c r="AI12" s="197"/>
      <c r="AJ12" s="117"/>
      <c r="AK12" s="120"/>
      <c r="AL12" s="104">
        <f t="shared" si="0"/>
        <v>270</v>
      </c>
      <c r="AM12" s="114"/>
      <c r="AN12" s="115"/>
      <c r="AO12" s="115"/>
      <c r="AP12" s="116"/>
      <c r="AQ12" s="177"/>
      <c r="AR12" s="116"/>
      <c r="AS12" s="100"/>
      <c r="AT12" s="100"/>
      <c r="AU12" s="101"/>
    </row>
    <row r="13" spans="1:48" ht="15" hidden="1">
      <c r="A13" s="259">
        <v>45040</v>
      </c>
      <c r="B13" s="106" t="s">
        <v>109</v>
      </c>
      <c r="C13" s="107" t="s">
        <v>23</v>
      </c>
      <c r="D13" s="280">
        <v>74.55</v>
      </c>
      <c r="E13" s="109"/>
      <c r="F13" s="102"/>
      <c r="G13" s="102"/>
      <c r="H13" s="102"/>
      <c r="I13" s="117"/>
      <c r="J13" s="117"/>
      <c r="K13" s="118"/>
      <c r="L13" s="102">
        <f>D13</f>
        <v>74.55</v>
      </c>
      <c r="M13" s="102"/>
      <c r="N13" s="117"/>
      <c r="O13" s="117"/>
      <c r="P13" s="117"/>
      <c r="Q13" s="117"/>
      <c r="R13" s="117"/>
      <c r="S13" s="117"/>
      <c r="T13" s="117"/>
      <c r="U13" s="117"/>
      <c r="V13" s="117"/>
      <c r="W13" s="118"/>
      <c r="X13" s="119"/>
      <c r="Y13" s="117"/>
      <c r="Z13" s="117"/>
      <c r="AA13" s="117"/>
      <c r="AB13" s="117"/>
      <c r="AC13" s="117"/>
      <c r="AD13" s="117"/>
      <c r="AE13" s="118"/>
      <c r="AF13" s="117"/>
      <c r="AG13" s="117"/>
      <c r="AH13" s="118"/>
      <c r="AI13" s="197"/>
      <c r="AJ13" s="117"/>
      <c r="AK13" s="120"/>
      <c r="AL13" s="104">
        <f t="shared" si="0"/>
        <v>74.55</v>
      </c>
      <c r="AM13" s="114"/>
      <c r="AN13" s="115"/>
      <c r="AO13" s="115"/>
      <c r="AP13" s="116"/>
      <c r="AQ13" s="177"/>
      <c r="AR13" s="116"/>
      <c r="AS13" s="100"/>
      <c r="AT13" s="100"/>
      <c r="AU13" s="101"/>
    </row>
    <row r="14" spans="1:48" ht="15">
      <c r="A14" s="259">
        <v>45040</v>
      </c>
      <c r="B14" s="106" t="s">
        <v>106</v>
      </c>
      <c r="C14" s="107" t="s">
        <v>110</v>
      </c>
      <c r="D14" s="280">
        <v>715.54</v>
      </c>
      <c r="E14" s="109"/>
      <c r="F14" s="102"/>
      <c r="G14" s="102"/>
      <c r="H14" s="102"/>
      <c r="I14" s="117"/>
      <c r="J14" s="117">
        <f>D14</f>
        <v>715.54</v>
      </c>
      <c r="K14" s="118"/>
      <c r="L14" s="102"/>
      <c r="M14" s="102"/>
      <c r="N14" s="117"/>
      <c r="O14" s="119"/>
      <c r="P14" s="117"/>
      <c r="Q14" s="117"/>
      <c r="R14" s="117"/>
      <c r="S14" s="117"/>
      <c r="T14" s="117"/>
      <c r="U14" s="117"/>
      <c r="V14" s="117"/>
      <c r="W14" s="118"/>
      <c r="X14" s="119"/>
      <c r="Y14" s="108"/>
      <c r="Z14" s="108"/>
      <c r="AA14" s="108"/>
      <c r="AB14" s="117"/>
      <c r="AC14" s="117"/>
      <c r="AD14" s="117"/>
      <c r="AE14" s="118"/>
      <c r="AF14" s="117"/>
      <c r="AG14" s="117"/>
      <c r="AH14" s="118"/>
      <c r="AI14" s="197"/>
      <c r="AJ14" s="117"/>
      <c r="AK14" s="120"/>
      <c r="AL14" s="104">
        <f t="shared" si="0"/>
        <v>715.54</v>
      </c>
      <c r="AM14" s="114"/>
      <c r="AN14" s="115"/>
      <c r="AO14" s="115"/>
      <c r="AP14" s="116"/>
      <c r="AQ14" s="177"/>
      <c r="AR14" s="116"/>
      <c r="AS14" s="100"/>
      <c r="AT14" s="100"/>
      <c r="AU14" s="101"/>
    </row>
    <row r="15" spans="1:48" ht="15">
      <c r="A15" s="259">
        <v>45040</v>
      </c>
      <c r="B15" s="106" t="s">
        <v>106</v>
      </c>
      <c r="C15" s="107" t="s">
        <v>79</v>
      </c>
      <c r="D15" s="283">
        <f>83.12+22.48</f>
        <v>105.60000000000001</v>
      </c>
      <c r="E15" s="109"/>
      <c r="F15" s="102"/>
      <c r="G15" s="102">
        <f>D15</f>
        <v>105.60000000000001</v>
      </c>
      <c r="H15" s="102"/>
      <c r="I15" s="117"/>
      <c r="J15" s="117"/>
      <c r="K15" s="118"/>
      <c r="L15" s="102"/>
      <c r="M15" s="102"/>
      <c r="N15" s="117"/>
      <c r="O15" s="119"/>
      <c r="P15" s="117"/>
      <c r="Q15" s="117"/>
      <c r="R15" s="117"/>
      <c r="S15" s="117"/>
      <c r="T15" s="117"/>
      <c r="U15" s="117"/>
      <c r="V15" s="117"/>
      <c r="W15" s="118"/>
      <c r="X15" s="119"/>
      <c r="Y15" s="108"/>
      <c r="Z15" s="108"/>
      <c r="AA15" s="108"/>
      <c r="AB15" s="117"/>
      <c r="AC15" s="117"/>
      <c r="AD15" s="117"/>
      <c r="AE15" s="118"/>
      <c r="AF15" s="117"/>
      <c r="AG15" s="117"/>
      <c r="AH15" s="118"/>
      <c r="AI15" s="197"/>
      <c r="AJ15" s="117"/>
      <c r="AK15" s="120"/>
      <c r="AL15" s="104">
        <f t="shared" si="0"/>
        <v>105.60000000000001</v>
      </c>
      <c r="AM15" s="114"/>
      <c r="AN15" s="115"/>
      <c r="AO15" s="115"/>
      <c r="AP15" s="116"/>
      <c r="AQ15" s="177"/>
      <c r="AR15" s="116"/>
      <c r="AS15" s="100"/>
      <c r="AT15" s="100"/>
      <c r="AU15" s="101"/>
    </row>
    <row r="16" spans="1:48" ht="15">
      <c r="A16" s="259">
        <v>45040</v>
      </c>
      <c r="B16" s="106" t="s">
        <v>106</v>
      </c>
      <c r="C16" s="262" t="s">
        <v>80</v>
      </c>
      <c r="D16" s="280">
        <v>37.72</v>
      </c>
      <c r="E16" s="109"/>
      <c r="F16" s="102"/>
      <c r="G16" s="102"/>
      <c r="H16" s="102">
        <f>D16</f>
        <v>37.72</v>
      </c>
      <c r="I16" s="117"/>
      <c r="J16" s="117"/>
      <c r="K16" s="118"/>
      <c r="L16" s="102"/>
      <c r="M16" s="102"/>
      <c r="N16" s="117"/>
      <c r="O16" s="119"/>
      <c r="P16" s="117"/>
      <c r="Q16" s="117"/>
      <c r="R16" s="117"/>
      <c r="S16" s="117"/>
      <c r="T16" s="117"/>
      <c r="U16" s="117"/>
      <c r="V16" s="117"/>
      <c r="W16" s="118"/>
      <c r="X16" s="119"/>
      <c r="Y16" s="108"/>
      <c r="Z16" s="108"/>
      <c r="AA16" s="108"/>
      <c r="AB16" s="117"/>
      <c r="AC16" s="117"/>
      <c r="AD16" s="117"/>
      <c r="AE16" s="118"/>
      <c r="AF16" s="117"/>
      <c r="AG16" s="117"/>
      <c r="AH16" s="118"/>
      <c r="AI16" s="197"/>
      <c r="AJ16" s="117"/>
      <c r="AK16" s="120"/>
      <c r="AL16" s="104">
        <f t="shared" si="0"/>
        <v>37.72</v>
      </c>
      <c r="AM16" s="114"/>
      <c r="AN16" s="115"/>
      <c r="AO16" s="115"/>
      <c r="AP16" s="116"/>
      <c r="AQ16" s="177"/>
      <c r="AR16" s="116"/>
      <c r="AS16" s="100"/>
      <c r="AT16" s="100"/>
      <c r="AU16" s="101"/>
    </row>
    <row r="17" spans="1:47" ht="15">
      <c r="A17" s="259">
        <v>45040</v>
      </c>
      <c r="B17" s="106" t="s">
        <v>106</v>
      </c>
      <c r="C17" s="284" t="s">
        <v>81</v>
      </c>
      <c r="D17" s="280">
        <f>374.79+6.65</f>
        <v>381.44</v>
      </c>
      <c r="E17" s="109"/>
      <c r="F17" s="102"/>
      <c r="G17" s="102"/>
      <c r="H17" s="102"/>
      <c r="I17" s="117">
        <f>D17</f>
        <v>381.44</v>
      </c>
      <c r="J17" s="117"/>
      <c r="K17" s="118"/>
      <c r="L17" s="102"/>
      <c r="M17" s="102"/>
      <c r="N17" s="117"/>
      <c r="O17" s="119"/>
      <c r="P17" s="117"/>
      <c r="Q17" s="117"/>
      <c r="R17" s="117"/>
      <c r="S17" s="117"/>
      <c r="T17" s="117"/>
      <c r="U17" s="117"/>
      <c r="V17" s="117"/>
      <c r="W17" s="118"/>
      <c r="X17" s="119"/>
      <c r="Y17" s="108"/>
      <c r="Z17" s="108"/>
      <c r="AA17" s="108"/>
      <c r="AB17" s="117"/>
      <c r="AC17" s="117"/>
      <c r="AD17" s="117"/>
      <c r="AE17" s="118"/>
      <c r="AF17" s="117"/>
      <c r="AG17" s="117"/>
      <c r="AH17" s="118"/>
      <c r="AI17" s="197"/>
      <c r="AJ17" s="117"/>
      <c r="AK17" s="120"/>
      <c r="AL17" s="104">
        <f t="shared" si="0"/>
        <v>381.44</v>
      </c>
      <c r="AM17" s="114"/>
      <c r="AN17" s="115"/>
      <c r="AO17" s="115"/>
      <c r="AP17" s="116"/>
      <c r="AQ17" s="177"/>
      <c r="AR17" s="116"/>
      <c r="AS17" s="100"/>
      <c r="AT17" s="100"/>
      <c r="AU17" s="101"/>
    </row>
    <row r="18" spans="1:47" ht="15" hidden="1">
      <c r="A18" s="259" t="s">
        <v>112</v>
      </c>
      <c r="B18" s="106" t="s">
        <v>113</v>
      </c>
      <c r="C18" s="262" t="s">
        <v>24</v>
      </c>
      <c r="D18" s="280">
        <v>149.19999999999999</v>
      </c>
      <c r="E18" s="109"/>
      <c r="F18" s="102"/>
      <c r="G18" s="102"/>
      <c r="H18" s="102"/>
      <c r="I18" s="117"/>
      <c r="J18" s="117"/>
      <c r="K18" s="118"/>
      <c r="L18" s="102"/>
      <c r="M18" s="102"/>
      <c r="N18" s="117"/>
      <c r="O18" s="117"/>
      <c r="P18" s="117"/>
      <c r="Q18" s="117"/>
      <c r="R18" s="117"/>
      <c r="S18" s="117"/>
      <c r="T18" s="117"/>
      <c r="U18" s="117"/>
      <c r="V18" s="117"/>
      <c r="W18" s="118"/>
      <c r="X18" s="119"/>
      <c r="Y18" s="108"/>
      <c r="Z18" s="108"/>
      <c r="AA18" s="108"/>
      <c r="AB18" s="117"/>
      <c r="AC18" s="117"/>
      <c r="AD18" s="117"/>
      <c r="AE18" s="118"/>
      <c r="AF18" s="117"/>
      <c r="AG18" s="117"/>
      <c r="AH18" s="118"/>
      <c r="AI18" s="197"/>
      <c r="AJ18" s="117"/>
      <c r="AK18" s="120"/>
      <c r="AL18" s="104">
        <f t="shared" si="0"/>
        <v>0</v>
      </c>
      <c r="AM18" s="114"/>
      <c r="AN18" s="115">
        <f>D18</f>
        <v>149.19999999999999</v>
      </c>
      <c r="AO18" s="115"/>
      <c r="AP18" s="116"/>
      <c r="AQ18" s="177"/>
      <c r="AR18" s="116"/>
      <c r="AS18" s="100"/>
      <c r="AT18" s="100"/>
      <c r="AU18" s="101"/>
    </row>
    <row r="19" spans="1:47" ht="26.4" hidden="1">
      <c r="A19" s="259" t="s">
        <v>112</v>
      </c>
      <c r="B19" s="106" t="s">
        <v>114</v>
      </c>
      <c r="C19" s="263" t="s">
        <v>24</v>
      </c>
      <c r="D19" s="280">
        <v>20</v>
      </c>
      <c r="E19" s="109"/>
      <c r="F19" s="102"/>
      <c r="G19" s="102"/>
      <c r="H19" s="102"/>
      <c r="I19" s="117"/>
      <c r="J19" s="117"/>
      <c r="K19" s="118"/>
      <c r="L19" s="102"/>
      <c r="M19" s="102"/>
      <c r="N19" s="117"/>
      <c r="O19" s="117"/>
      <c r="P19" s="117"/>
      <c r="Q19" s="117"/>
      <c r="R19" s="117"/>
      <c r="S19" s="117"/>
      <c r="T19" s="117"/>
      <c r="U19" s="117"/>
      <c r="V19" s="117"/>
      <c r="W19" s="118"/>
      <c r="X19" s="119"/>
      <c r="Y19" s="108"/>
      <c r="Z19" s="108"/>
      <c r="AA19" s="108"/>
      <c r="AB19" s="117"/>
      <c r="AC19" s="117"/>
      <c r="AD19" s="117"/>
      <c r="AE19" s="118"/>
      <c r="AF19" s="117"/>
      <c r="AG19" s="117"/>
      <c r="AH19" s="118"/>
      <c r="AI19" s="197"/>
      <c r="AJ19" s="117"/>
      <c r="AK19" s="120"/>
      <c r="AL19" s="104">
        <f t="shared" si="0"/>
        <v>0</v>
      </c>
      <c r="AM19" s="114"/>
      <c r="AN19" s="115">
        <f>D19</f>
        <v>20</v>
      </c>
      <c r="AO19" s="115"/>
      <c r="AP19" s="116"/>
      <c r="AQ19" s="177"/>
      <c r="AR19" s="116"/>
      <c r="AS19" s="100"/>
      <c r="AT19" s="100"/>
      <c r="AU19" s="101"/>
    </row>
    <row r="20" spans="1:47" ht="15" hidden="1">
      <c r="A20" s="259" t="s">
        <v>118</v>
      </c>
      <c r="B20" s="106" t="s">
        <v>120</v>
      </c>
      <c r="C20" s="122" t="s">
        <v>119</v>
      </c>
      <c r="D20" s="282">
        <v>50</v>
      </c>
      <c r="E20" s="124"/>
      <c r="F20" s="102"/>
      <c r="G20" s="102"/>
      <c r="H20" s="102"/>
      <c r="I20" s="117"/>
      <c r="J20" s="117"/>
      <c r="K20" s="118"/>
      <c r="L20" s="102"/>
      <c r="M20" s="102"/>
      <c r="N20" s="117"/>
      <c r="O20" s="117"/>
      <c r="P20" s="117"/>
      <c r="Q20" s="117"/>
      <c r="R20" s="117"/>
      <c r="S20" s="117"/>
      <c r="T20" s="117"/>
      <c r="U20" s="117"/>
      <c r="V20" s="117"/>
      <c r="W20" s="118"/>
      <c r="X20" s="119"/>
      <c r="Y20" s="123"/>
      <c r="Z20" s="123"/>
      <c r="AA20" s="123"/>
      <c r="AB20" s="117"/>
      <c r="AC20" s="117"/>
      <c r="AD20" s="117"/>
      <c r="AE20" s="118"/>
      <c r="AF20" s="117"/>
      <c r="AG20" s="117"/>
      <c r="AH20" s="118"/>
      <c r="AI20" s="197"/>
      <c r="AJ20" s="117"/>
      <c r="AK20" s="120"/>
      <c r="AL20" s="104">
        <f t="shared" si="0"/>
        <v>0</v>
      </c>
      <c r="AM20" s="114"/>
      <c r="AN20" s="115"/>
      <c r="AO20" s="115"/>
      <c r="AP20" s="116">
        <f>D20</f>
        <v>50</v>
      </c>
      <c r="AQ20" s="177"/>
      <c r="AR20" s="116"/>
      <c r="AS20" s="100"/>
      <c r="AT20" s="100"/>
      <c r="AU20" s="101"/>
    </row>
    <row r="21" spans="1:47" ht="15" hidden="1">
      <c r="A21" s="259">
        <v>45070</v>
      </c>
      <c r="B21" s="285" t="s">
        <v>99</v>
      </c>
      <c r="C21" s="108" t="s">
        <v>100</v>
      </c>
      <c r="D21" s="291">
        <v>550.24</v>
      </c>
      <c r="E21" s="124"/>
      <c r="F21" s="102"/>
      <c r="G21" s="102"/>
      <c r="H21" s="102"/>
      <c r="I21" s="117"/>
      <c r="J21" s="117"/>
      <c r="K21" s="118"/>
      <c r="L21" s="102"/>
      <c r="M21" s="102"/>
      <c r="N21" s="117"/>
      <c r="O21" s="117"/>
      <c r="P21" s="117"/>
      <c r="Q21" s="117"/>
      <c r="R21" s="117"/>
      <c r="S21" s="117"/>
      <c r="T21" s="117"/>
      <c r="U21" s="117">
        <f>D21</f>
        <v>550.24</v>
      </c>
      <c r="V21" s="117"/>
      <c r="W21" s="118"/>
      <c r="X21" s="119"/>
      <c r="Y21" s="117"/>
      <c r="Z21" s="117"/>
      <c r="AA21" s="117"/>
      <c r="AB21" s="117"/>
      <c r="AC21" s="117"/>
      <c r="AD21" s="117"/>
      <c r="AE21" s="118"/>
      <c r="AF21" s="117"/>
      <c r="AG21" s="117"/>
      <c r="AH21" s="118"/>
      <c r="AI21" s="197"/>
      <c r="AJ21" s="117"/>
      <c r="AK21" s="120"/>
      <c r="AL21" s="104">
        <f t="shared" si="0"/>
        <v>550.24</v>
      </c>
      <c r="AM21" s="114"/>
      <c r="AN21" s="115"/>
      <c r="AO21" s="115"/>
      <c r="AP21" s="116"/>
      <c r="AQ21" s="177"/>
      <c r="AR21" s="116"/>
      <c r="AS21" s="100"/>
      <c r="AT21" s="100"/>
      <c r="AU21" s="101"/>
    </row>
    <row r="22" spans="1:47" ht="15">
      <c r="A22" s="259">
        <v>45070</v>
      </c>
      <c r="B22" s="106" t="s">
        <v>106</v>
      </c>
      <c r="C22" s="108" t="s">
        <v>79</v>
      </c>
      <c r="D22" s="292">
        <v>83.12</v>
      </c>
      <c r="E22" s="124"/>
      <c r="F22" s="117"/>
      <c r="G22" s="117">
        <f>D22</f>
        <v>83.12</v>
      </c>
      <c r="H22" s="117"/>
      <c r="I22" s="117"/>
      <c r="J22" s="117"/>
      <c r="K22" s="118"/>
      <c r="L22" s="117"/>
      <c r="M22" s="117"/>
      <c r="N22" s="117"/>
      <c r="O22" s="119"/>
      <c r="P22" s="117"/>
      <c r="Q22" s="117"/>
      <c r="R22" s="117"/>
      <c r="S22" s="117"/>
      <c r="T22" s="117"/>
      <c r="U22" s="117"/>
      <c r="V22" s="117"/>
      <c r="W22" s="118"/>
      <c r="X22" s="119"/>
      <c r="Y22" s="117"/>
      <c r="Z22" s="117"/>
      <c r="AA22" s="117"/>
      <c r="AB22" s="117"/>
      <c r="AC22" s="117"/>
      <c r="AD22" s="117"/>
      <c r="AE22" s="118"/>
      <c r="AF22" s="117"/>
      <c r="AG22" s="117"/>
      <c r="AH22" s="118"/>
      <c r="AI22" s="197"/>
      <c r="AJ22" s="117"/>
      <c r="AK22" s="120"/>
      <c r="AL22" s="104">
        <f t="shared" si="0"/>
        <v>83.12</v>
      </c>
      <c r="AM22" s="114"/>
      <c r="AN22" s="115"/>
      <c r="AO22" s="115"/>
      <c r="AP22" s="116"/>
      <c r="AQ22" s="177"/>
      <c r="AR22" s="116"/>
      <c r="AS22" s="100"/>
      <c r="AT22" s="100"/>
      <c r="AU22" s="101"/>
    </row>
    <row r="23" spans="1:47" ht="15">
      <c r="A23" s="259">
        <v>45070</v>
      </c>
      <c r="B23" s="106" t="s">
        <v>106</v>
      </c>
      <c r="C23" s="262" t="s">
        <v>80</v>
      </c>
      <c r="D23" s="292">
        <v>37.72</v>
      </c>
      <c r="E23" s="124"/>
      <c r="F23" s="117"/>
      <c r="G23" s="117"/>
      <c r="H23" s="117">
        <f>D23</f>
        <v>37.72</v>
      </c>
      <c r="I23" s="117"/>
      <c r="J23" s="117"/>
      <c r="K23" s="118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8"/>
      <c r="X23" s="119"/>
      <c r="Y23" s="117"/>
      <c r="Z23" s="117"/>
      <c r="AA23" s="117"/>
      <c r="AB23" s="117"/>
      <c r="AC23" s="117"/>
      <c r="AD23" s="117"/>
      <c r="AE23" s="118"/>
      <c r="AF23" s="117"/>
      <c r="AG23" s="117"/>
      <c r="AH23" s="118"/>
      <c r="AI23" s="197"/>
      <c r="AJ23" s="117"/>
      <c r="AK23" s="120"/>
      <c r="AL23" s="104">
        <f t="shared" si="0"/>
        <v>37.72</v>
      </c>
      <c r="AM23" s="114"/>
      <c r="AN23" s="115"/>
      <c r="AO23" s="115"/>
      <c r="AP23" s="116"/>
      <c r="AQ23" s="177"/>
      <c r="AR23" s="116"/>
      <c r="AS23" s="100"/>
      <c r="AT23" s="100"/>
      <c r="AU23" s="101"/>
    </row>
    <row r="24" spans="1:47" ht="15">
      <c r="A24" s="259">
        <v>45070</v>
      </c>
      <c r="B24" s="106" t="s">
        <v>106</v>
      </c>
      <c r="C24" s="284" t="s">
        <v>81</v>
      </c>
      <c r="D24" s="292">
        <f>374.79+6.65</f>
        <v>381.44</v>
      </c>
      <c r="E24" s="124"/>
      <c r="F24" s="117"/>
      <c r="G24" s="117"/>
      <c r="H24" s="117"/>
      <c r="I24" s="117">
        <f>D24</f>
        <v>381.44</v>
      </c>
      <c r="J24" s="117"/>
      <c r="K24" s="118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8"/>
      <c r="X24" s="119"/>
      <c r="Y24" s="117"/>
      <c r="Z24" s="117"/>
      <c r="AA24" s="117"/>
      <c r="AB24" s="117"/>
      <c r="AC24" s="117"/>
      <c r="AD24" s="117"/>
      <c r="AE24" s="118"/>
      <c r="AF24" s="117"/>
      <c r="AG24" s="117"/>
      <c r="AH24" s="118"/>
      <c r="AI24" s="197"/>
      <c r="AJ24" s="117"/>
      <c r="AK24" s="120"/>
      <c r="AL24" s="104">
        <f t="shared" si="0"/>
        <v>381.44</v>
      </c>
      <c r="AM24" s="114"/>
      <c r="AN24" s="115"/>
      <c r="AO24" s="115"/>
      <c r="AP24" s="116"/>
      <c r="AQ24" s="177"/>
      <c r="AR24" s="116"/>
      <c r="AS24" s="100"/>
      <c r="AT24" s="100"/>
      <c r="AU24" s="101"/>
    </row>
    <row r="25" spans="1:47" ht="15">
      <c r="A25" s="259">
        <v>45070</v>
      </c>
      <c r="B25" s="106" t="s">
        <v>106</v>
      </c>
      <c r="C25" s="108" t="s">
        <v>107</v>
      </c>
      <c r="D25" s="288">
        <v>593.24</v>
      </c>
      <c r="E25" s="124"/>
      <c r="F25" s="117">
        <f>D25</f>
        <v>593.24</v>
      </c>
      <c r="G25" s="117"/>
      <c r="H25" s="117"/>
      <c r="I25" s="117"/>
      <c r="J25" s="117"/>
      <c r="K25" s="118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8"/>
      <c r="X25" s="119"/>
      <c r="Y25" s="117"/>
      <c r="Z25" s="117"/>
      <c r="AA25" s="117"/>
      <c r="AB25" s="117"/>
      <c r="AC25" s="117"/>
      <c r="AD25" s="117"/>
      <c r="AE25" s="118"/>
      <c r="AF25" s="117"/>
      <c r="AG25" s="117"/>
      <c r="AH25" s="118"/>
      <c r="AI25" s="197"/>
      <c r="AJ25" s="117"/>
      <c r="AK25" s="120"/>
      <c r="AL25" s="104">
        <f t="shared" si="0"/>
        <v>593.24</v>
      </c>
      <c r="AM25" s="114"/>
      <c r="AN25" s="115"/>
      <c r="AO25" s="115"/>
      <c r="AP25" s="116"/>
      <c r="AQ25" s="177"/>
      <c r="AR25" s="116"/>
      <c r="AS25" s="100"/>
      <c r="AT25" s="100"/>
      <c r="AU25" s="101"/>
    </row>
    <row r="26" spans="1:47" ht="15">
      <c r="A26" s="259">
        <v>45070</v>
      </c>
      <c r="B26" s="106" t="s">
        <v>106</v>
      </c>
      <c r="C26" s="108" t="s">
        <v>107</v>
      </c>
      <c r="D26" s="288">
        <v>778.82</v>
      </c>
      <c r="E26" s="124"/>
      <c r="F26" s="117">
        <f>D26</f>
        <v>778.82</v>
      </c>
      <c r="G26" s="117"/>
      <c r="H26" s="117"/>
      <c r="I26" s="117"/>
      <c r="J26" s="117"/>
      <c r="K26" s="118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8"/>
      <c r="X26" s="119"/>
      <c r="Y26" s="117"/>
      <c r="Z26" s="117"/>
      <c r="AA26" s="117"/>
      <c r="AB26" s="117"/>
      <c r="AC26" s="117"/>
      <c r="AD26" s="117"/>
      <c r="AE26" s="118"/>
      <c r="AF26" s="117"/>
      <c r="AG26" s="117"/>
      <c r="AH26" s="118"/>
      <c r="AI26" s="197"/>
      <c r="AJ26" s="117"/>
      <c r="AK26" s="120"/>
      <c r="AL26" s="104">
        <f t="shared" si="0"/>
        <v>778.82</v>
      </c>
      <c r="AM26" s="114"/>
      <c r="AN26" s="115"/>
      <c r="AO26" s="115"/>
      <c r="AP26" s="116"/>
      <c r="AQ26" s="177"/>
      <c r="AR26" s="116"/>
      <c r="AS26" s="100"/>
      <c r="AT26" s="100"/>
      <c r="AU26" s="101"/>
    </row>
    <row r="27" spans="1:47" ht="15" hidden="1">
      <c r="A27" s="259">
        <v>45070</v>
      </c>
      <c r="B27" s="285" t="s">
        <v>108</v>
      </c>
      <c r="C27" s="108" t="s">
        <v>23</v>
      </c>
      <c r="D27" s="288">
        <v>114.73</v>
      </c>
      <c r="E27" s="124"/>
      <c r="F27" s="117"/>
      <c r="G27" s="117"/>
      <c r="H27" s="117"/>
      <c r="I27" s="117"/>
      <c r="J27" s="117"/>
      <c r="K27" s="118"/>
      <c r="L27" s="117">
        <f>D27</f>
        <v>114.73</v>
      </c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8"/>
      <c r="X27" s="119"/>
      <c r="Y27" s="117"/>
      <c r="Z27" s="117"/>
      <c r="AA27" s="117"/>
      <c r="AB27" s="117"/>
      <c r="AC27" s="117"/>
      <c r="AD27" s="117"/>
      <c r="AE27" s="118"/>
      <c r="AF27" s="117"/>
      <c r="AG27" s="117"/>
      <c r="AH27" s="118"/>
      <c r="AI27" s="197"/>
      <c r="AJ27" s="117"/>
      <c r="AK27" s="120"/>
      <c r="AL27" s="104">
        <f t="shared" si="0"/>
        <v>114.73</v>
      </c>
      <c r="AM27" s="114"/>
      <c r="AN27" s="115"/>
      <c r="AO27" s="115"/>
      <c r="AP27" s="116"/>
      <c r="AQ27" s="177"/>
      <c r="AR27" s="116"/>
      <c r="AS27" s="100"/>
      <c r="AT27" s="100"/>
      <c r="AU27" s="101"/>
    </row>
    <row r="28" spans="1:47" ht="15" hidden="1">
      <c r="A28" s="259">
        <v>45070</v>
      </c>
      <c r="B28" s="285" t="s">
        <v>109</v>
      </c>
      <c r="C28" s="108" t="s">
        <v>23</v>
      </c>
      <c r="D28" s="288">
        <v>123.66</v>
      </c>
      <c r="E28" s="124"/>
      <c r="F28" s="117"/>
      <c r="G28" s="117"/>
      <c r="H28" s="117"/>
      <c r="I28" s="117"/>
      <c r="J28" s="117"/>
      <c r="K28" s="118"/>
      <c r="L28" s="117">
        <f>D28</f>
        <v>123.66</v>
      </c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8"/>
      <c r="X28" s="119"/>
      <c r="Y28" s="117"/>
      <c r="Z28" s="117"/>
      <c r="AA28" s="117"/>
      <c r="AB28" s="117"/>
      <c r="AC28" s="117"/>
      <c r="AD28" s="117"/>
      <c r="AE28" s="118"/>
      <c r="AF28" s="117"/>
      <c r="AG28" s="117"/>
      <c r="AH28" s="118"/>
      <c r="AI28" s="197"/>
      <c r="AJ28" s="117"/>
      <c r="AK28" s="120"/>
      <c r="AL28" s="104">
        <f t="shared" si="0"/>
        <v>123.66</v>
      </c>
      <c r="AM28" s="114"/>
      <c r="AN28" s="115"/>
      <c r="AO28" s="115"/>
      <c r="AP28" s="116"/>
      <c r="AQ28" s="177"/>
      <c r="AR28" s="116"/>
      <c r="AS28" s="100"/>
      <c r="AT28" s="100"/>
      <c r="AU28" s="101"/>
    </row>
    <row r="29" spans="1:47" ht="15">
      <c r="A29" s="259">
        <v>45070</v>
      </c>
      <c r="B29" s="106" t="s">
        <v>106</v>
      </c>
      <c r="C29" s="108" t="s">
        <v>110</v>
      </c>
      <c r="D29" s="288">
        <v>715.54</v>
      </c>
      <c r="E29" s="124"/>
      <c r="F29" s="117"/>
      <c r="G29" s="117"/>
      <c r="H29" s="117"/>
      <c r="I29" s="117"/>
      <c r="J29" s="117">
        <f>D29</f>
        <v>715.54</v>
      </c>
      <c r="K29" s="118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8"/>
      <c r="X29" s="119"/>
      <c r="Y29" s="117"/>
      <c r="Z29" s="117"/>
      <c r="AA29" s="117"/>
      <c r="AB29" s="117"/>
      <c r="AC29" s="117"/>
      <c r="AD29" s="117"/>
      <c r="AE29" s="118"/>
      <c r="AF29" s="117"/>
      <c r="AG29" s="117"/>
      <c r="AH29" s="118"/>
      <c r="AI29" s="197"/>
      <c r="AJ29" s="117"/>
      <c r="AK29" s="120"/>
      <c r="AL29" s="104">
        <f t="shared" si="0"/>
        <v>715.54</v>
      </c>
      <c r="AM29" s="114"/>
      <c r="AN29" s="115"/>
      <c r="AO29" s="115"/>
      <c r="AP29" s="116"/>
      <c r="AQ29" s="177"/>
      <c r="AR29" s="116"/>
      <c r="AS29" s="100"/>
      <c r="AT29" s="100"/>
      <c r="AU29" s="101"/>
    </row>
    <row r="30" spans="1:47" ht="15" hidden="1">
      <c r="A30" s="259">
        <v>45070</v>
      </c>
      <c r="B30" s="286" t="s">
        <v>121</v>
      </c>
      <c r="C30" s="262" t="s">
        <v>24</v>
      </c>
      <c r="D30" s="288">
        <v>8</v>
      </c>
      <c r="E30" s="124"/>
      <c r="F30" s="117"/>
      <c r="G30" s="117"/>
      <c r="H30" s="117"/>
      <c r="I30" s="117"/>
      <c r="J30" s="117"/>
      <c r="K30" s="118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8"/>
      <c r="X30" s="119"/>
      <c r="Y30" s="117"/>
      <c r="Z30" s="117"/>
      <c r="AA30" s="117"/>
      <c r="AB30" s="117"/>
      <c r="AC30" s="117"/>
      <c r="AD30" s="117"/>
      <c r="AE30" s="118"/>
      <c r="AF30" s="117"/>
      <c r="AG30" s="117"/>
      <c r="AH30" s="118"/>
      <c r="AI30" s="197"/>
      <c r="AJ30" s="117"/>
      <c r="AK30" s="120"/>
      <c r="AL30" s="104">
        <f t="shared" si="0"/>
        <v>0</v>
      </c>
      <c r="AM30" s="114"/>
      <c r="AN30" s="115">
        <f>D30</f>
        <v>8</v>
      </c>
      <c r="AO30" s="115"/>
      <c r="AP30" s="116"/>
      <c r="AQ30" s="177"/>
      <c r="AR30" s="116"/>
      <c r="AS30" s="100"/>
      <c r="AT30" s="100"/>
      <c r="AU30" s="101"/>
    </row>
    <row r="31" spans="1:47" ht="15" hidden="1">
      <c r="A31" s="259">
        <v>45070</v>
      </c>
      <c r="B31" s="131" t="s">
        <v>122</v>
      </c>
      <c r="C31" s="98" t="s">
        <v>124</v>
      </c>
      <c r="D31" s="288">
        <v>1462.5</v>
      </c>
      <c r="E31" s="124"/>
      <c r="F31" s="117"/>
      <c r="G31" s="117"/>
      <c r="H31" s="117"/>
      <c r="I31" s="117"/>
      <c r="J31" s="117"/>
      <c r="K31" s="118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8"/>
      <c r="X31" s="119"/>
      <c r="Y31" s="117"/>
      <c r="Z31" s="117"/>
      <c r="AA31" s="117"/>
      <c r="AB31" s="117"/>
      <c r="AC31" s="117">
        <f>D31</f>
        <v>1462.5</v>
      </c>
      <c r="AD31" s="117"/>
      <c r="AE31" s="118"/>
      <c r="AF31" s="117"/>
      <c r="AG31" s="117"/>
      <c r="AH31" s="118"/>
      <c r="AI31" s="197"/>
      <c r="AJ31" s="117"/>
      <c r="AK31" s="120"/>
      <c r="AL31" s="104">
        <f t="shared" si="0"/>
        <v>1462.5</v>
      </c>
      <c r="AM31" s="114"/>
      <c r="AN31" s="115"/>
      <c r="AO31" s="115"/>
      <c r="AP31" s="116"/>
      <c r="AQ31" s="177"/>
      <c r="AR31" s="116"/>
      <c r="AS31" s="100"/>
      <c r="AT31" s="100"/>
      <c r="AU31" s="101"/>
    </row>
    <row r="32" spans="1:47" ht="15" hidden="1">
      <c r="A32" s="259">
        <v>45070</v>
      </c>
      <c r="B32" s="287" t="s">
        <v>123</v>
      </c>
      <c r="C32" s="98" t="s">
        <v>125</v>
      </c>
      <c r="D32" s="288">
        <v>35.700000000000003</v>
      </c>
      <c r="E32" s="133"/>
      <c r="F32" s="117"/>
      <c r="G32" s="117"/>
      <c r="H32" s="117"/>
      <c r="I32" s="117"/>
      <c r="J32" s="117"/>
      <c r="K32" s="118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8"/>
      <c r="X32" s="119"/>
      <c r="Y32" s="117"/>
      <c r="Z32" s="117"/>
      <c r="AA32" s="117"/>
      <c r="AB32" s="117"/>
      <c r="AC32" s="117"/>
      <c r="AD32" s="117"/>
      <c r="AE32" s="118"/>
      <c r="AF32" s="117">
        <f>D32</f>
        <v>35.700000000000003</v>
      </c>
      <c r="AG32" s="117"/>
      <c r="AH32" s="118"/>
      <c r="AI32" s="197"/>
      <c r="AJ32" s="117"/>
      <c r="AK32" s="120"/>
      <c r="AL32" s="104">
        <f t="shared" si="0"/>
        <v>35.700000000000003</v>
      </c>
      <c r="AM32" s="114"/>
      <c r="AN32" s="132"/>
      <c r="AO32" s="115"/>
      <c r="AP32" s="116"/>
      <c r="AQ32" s="177"/>
      <c r="AR32" s="116"/>
      <c r="AS32" s="100"/>
      <c r="AT32" s="100"/>
      <c r="AU32" s="101"/>
    </row>
    <row r="33" spans="1:47" ht="15" hidden="1">
      <c r="A33" s="259">
        <v>45070</v>
      </c>
      <c r="B33" s="287" t="s">
        <v>139</v>
      </c>
      <c r="C33" s="98" t="s">
        <v>26</v>
      </c>
      <c r="D33" s="288">
        <v>27.76</v>
      </c>
      <c r="E33" s="134"/>
      <c r="F33" s="117"/>
      <c r="G33" s="117"/>
      <c r="H33" s="117"/>
      <c r="I33" s="117"/>
      <c r="J33" s="117"/>
      <c r="K33" s="118"/>
      <c r="L33" s="117"/>
      <c r="M33" s="117"/>
      <c r="N33" s="117"/>
      <c r="O33" s="117"/>
      <c r="P33" s="117">
        <f>D33</f>
        <v>27.76</v>
      </c>
      <c r="Q33" s="117"/>
      <c r="R33" s="117"/>
      <c r="S33" s="117"/>
      <c r="T33" s="117"/>
      <c r="U33" s="117"/>
      <c r="V33" s="117"/>
      <c r="W33" s="118"/>
      <c r="X33" s="119"/>
      <c r="Y33" s="117"/>
      <c r="Z33" s="117"/>
      <c r="AA33" s="117"/>
      <c r="AB33" s="117"/>
      <c r="AC33" s="117"/>
      <c r="AD33" s="117"/>
      <c r="AE33" s="118"/>
      <c r="AF33" s="117"/>
      <c r="AG33" s="117"/>
      <c r="AH33" s="118"/>
      <c r="AI33" s="197"/>
      <c r="AJ33" s="117"/>
      <c r="AK33" s="120"/>
      <c r="AL33" s="104">
        <f t="shared" si="0"/>
        <v>27.76</v>
      </c>
      <c r="AM33" s="114"/>
      <c r="AN33" s="98"/>
      <c r="AO33" s="115"/>
      <c r="AP33" s="116"/>
      <c r="AQ33" s="177"/>
      <c r="AR33" s="116"/>
      <c r="AS33" s="100"/>
      <c r="AT33" s="100"/>
      <c r="AU33" s="101"/>
    </row>
    <row r="34" spans="1:47" ht="15" hidden="1">
      <c r="A34" s="105">
        <v>45070</v>
      </c>
      <c r="B34" s="127" t="s">
        <v>127</v>
      </c>
      <c r="C34" s="130" t="s">
        <v>91</v>
      </c>
      <c r="D34" s="288">
        <v>50</v>
      </c>
      <c r="E34" s="124"/>
      <c r="F34" s="117"/>
      <c r="G34" s="117"/>
      <c r="H34" s="117"/>
      <c r="I34" s="117"/>
      <c r="J34" s="117"/>
      <c r="K34" s="118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8"/>
      <c r="X34" s="119"/>
      <c r="Y34" s="117"/>
      <c r="Z34" s="117"/>
      <c r="AA34" s="117"/>
      <c r="AB34" s="117"/>
      <c r="AC34" s="117"/>
      <c r="AD34" s="117"/>
      <c r="AE34" s="118"/>
      <c r="AF34" s="117"/>
      <c r="AG34" s="117"/>
      <c r="AH34" s="118"/>
      <c r="AI34" s="197"/>
      <c r="AJ34" s="117"/>
      <c r="AK34" s="120"/>
      <c r="AL34" s="104">
        <f t="shared" si="0"/>
        <v>0</v>
      </c>
      <c r="AM34" s="114"/>
      <c r="AN34" s="98">
        <f>D34</f>
        <v>50</v>
      </c>
      <c r="AO34" s="115"/>
      <c r="AP34" s="116"/>
      <c r="AQ34" s="177"/>
      <c r="AR34" s="116"/>
      <c r="AS34" s="100"/>
      <c r="AT34" s="100"/>
      <c r="AU34" s="101"/>
    </row>
    <row r="35" spans="1:47" ht="15" hidden="1">
      <c r="A35" s="105">
        <v>45070</v>
      </c>
      <c r="B35" s="127" t="s">
        <v>128</v>
      </c>
      <c r="C35" s="125" t="s">
        <v>77</v>
      </c>
      <c r="D35" s="288">
        <v>1678.96</v>
      </c>
      <c r="E35" s="124"/>
      <c r="F35" s="117"/>
      <c r="G35" s="117"/>
      <c r="H35" s="117"/>
      <c r="I35" s="117"/>
      <c r="J35" s="117"/>
      <c r="K35" s="118"/>
      <c r="L35" s="117"/>
      <c r="M35" s="117"/>
      <c r="N35" s="117"/>
      <c r="O35" s="117"/>
      <c r="P35" s="117"/>
      <c r="Q35" s="117"/>
      <c r="R35" s="117"/>
      <c r="S35" s="117"/>
      <c r="T35" s="117">
        <f>D35</f>
        <v>1678.96</v>
      </c>
      <c r="U35" s="117"/>
      <c r="V35" s="117"/>
      <c r="W35" s="118"/>
      <c r="X35" s="119"/>
      <c r="Y35" s="117"/>
      <c r="Z35" s="117"/>
      <c r="AA35" s="117"/>
      <c r="AB35" s="117"/>
      <c r="AC35" s="117"/>
      <c r="AD35" s="117"/>
      <c r="AE35" s="118"/>
      <c r="AF35" s="117"/>
      <c r="AG35" s="117"/>
      <c r="AH35" s="118"/>
      <c r="AI35" s="197"/>
      <c r="AJ35" s="117"/>
      <c r="AK35" s="120"/>
      <c r="AL35" s="104">
        <f t="shared" si="0"/>
        <v>1678.96</v>
      </c>
      <c r="AM35" s="114"/>
      <c r="AN35" s="126"/>
      <c r="AO35" s="115"/>
      <c r="AP35" s="116"/>
      <c r="AQ35" s="177"/>
      <c r="AR35" s="116"/>
      <c r="AS35" s="100"/>
      <c r="AT35" s="100"/>
      <c r="AU35" s="101"/>
    </row>
    <row r="36" spans="1:47" ht="15" hidden="1">
      <c r="A36" s="105">
        <v>45070</v>
      </c>
      <c r="B36" s="127" t="s">
        <v>129</v>
      </c>
      <c r="C36" s="130" t="s">
        <v>138</v>
      </c>
      <c r="D36" s="288">
        <v>15.18</v>
      </c>
      <c r="E36" s="124"/>
      <c r="F36" s="117"/>
      <c r="G36" s="117"/>
      <c r="H36" s="117"/>
      <c r="I36" s="117"/>
      <c r="J36" s="117"/>
      <c r="K36" s="118"/>
      <c r="L36" s="117"/>
      <c r="M36" s="117"/>
      <c r="N36" s="117"/>
      <c r="O36" s="117">
        <f>D36</f>
        <v>15.18</v>
      </c>
      <c r="P36" s="117"/>
      <c r="Q36" s="117"/>
      <c r="R36" s="117"/>
      <c r="S36" s="117"/>
      <c r="T36" s="117"/>
      <c r="U36" s="117"/>
      <c r="V36" s="117"/>
      <c r="W36" s="118"/>
      <c r="X36" s="119"/>
      <c r="Y36" s="117"/>
      <c r="Z36" s="117"/>
      <c r="AA36" s="117"/>
      <c r="AB36" s="117"/>
      <c r="AC36" s="117"/>
      <c r="AD36" s="117"/>
      <c r="AE36" s="118"/>
      <c r="AF36" s="117"/>
      <c r="AG36" s="117"/>
      <c r="AH36" s="118"/>
      <c r="AI36" s="197"/>
      <c r="AJ36" s="117"/>
      <c r="AK36" s="120"/>
      <c r="AL36" s="104">
        <f t="shared" si="0"/>
        <v>15.18</v>
      </c>
      <c r="AM36" s="114"/>
      <c r="AN36" s="135"/>
      <c r="AO36" s="115"/>
      <c r="AP36" s="116"/>
      <c r="AQ36" s="177"/>
      <c r="AR36" s="116"/>
      <c r="AS36" s="100"/>
      <c r="AT36" s="100"/>
      <c r="AU36" s="101"/>
    </row>
    <row r="37" spans="1:47" ht="15" hidden="1">
      <c r="A37" s="105">
        <v>45070</v>
      </c>
      <c r="B37" s="127" t="s">
        <v>130</v>
      </c>
      <c r="C37" s="125" t="s">
        <v>137</v>
      </c>
      <c r="D37" s="288">
        <v>49.62</v>
      </c>
      <c r="E37" s="124"/>
      <c r="F37" s="117"/>
      <c r="G37" s="117"/>
      <c r="H37" s="117"/>
      <c r="I37" s="117"/>
      <c r="J37" s="117"/>
      <c r="K37" s="118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8"/>
      <c r="X37" s="119"/>
      <c r="Y37" s="117">
        <f>D37</f>
        <v>49.62</v>
      </c>
      <c r="Z37" s="117"/>
      <c r="AA37" s="117"/>
      <c r="AB37" s="117"/>
      <c r="AC37" s="117"/>
      <c r="AD37" s="117"/>
      <c r="AE37" s="118"/>
      <c r="AF37" s="117"/>
      <c r="AG37" s="117"/>
      <c r="AH37" s="118"/>
      <c r="AI37" s="197"/>
      <c r="AJ37" s="117"/>
      <c r="AK37" s="120"/>
      <c r="AL37" s="104">
        <f t="shared" si="0"/>
        <v>49.62</v>
      </c>
      <c r="AM37" s="114"/>
      <c r="AN37" s="115"/>
      <c r="AO37" s="115"/>
      <c r="AP37" s="116"/>
      <c r="AQ37" s="177"/>
      <c r="AR37" s="116"/>
      <c r="AS37" s="100"/>
      <c r="AT37" s="100"/>
      <c r="AU37" s="101"/>
    </row>
    <row r="38" spans="1:47" ht="15" hidden="1">
      <c r="A38" s="105">
        <v>45070</v>
      </c>
      <c r="B38" s="127" t="s">
        <v>131</v>
      </c>
      <c r="C38" s="125" t="s">
        <v>138</v>
      </c>
      <c r="D38" s="288">
        <v>26.8</v>
      </c>
      <c r="E38" s="124"/>
      <c r="F38" s="136"/>
      <c r="G38" s="136"/>
      <c r="H38" s="136"/>
      <c r="I38" s="117"/>
      <c r="J38" s="117"/>
      <c r="K38" s="118"/>
      <c r="L38" s="136"/>
      <c r="M38" s="136"/>
      <c r="N38" s="117"/>
      <c r="O38" s="117">
        <f>D38</f>
        <v>26.8</v>
      </c>
      <c r="P38" s="117"/>
      <c r="Q38" s="117"/>
      <c r="R38" s="117"/>
      <c r="S38" s="117"/>
      <c r="T38" s="117"/>
      <c r="U38" s="117"/>
      <c r="V38" s="117"/>
      <c r="W38" s="118"/>
      <c r="X38" s="119"/>
      <c r="Y38" s="117"/>
      <c r="Z38" s="117"/>
      <c r="AA38" s="117"/>
      <c r="AB38" s="117"/>
      <c r="AC38" s="117"/>
      <c r="AD38" s="117"/>
      <c r="AE38" s="118"/>
      <c r="AF38" s="117"/>
      <c r="AG38" s="117"/>
      <c r="AH38" s="118"/>
      <c r="AI38" s="197"/>
      <c r="AJ38" s="117"/>
      <c r="AK38" s="120"/>
      <c r="AL38" s="104">
        <f t="shared" si="0"/>
        <v>26.8</v>
      </c>
      <c r="AM38" s="114"/>
      <c r="AN38" s="115"/>
      <c r="AO38" s="115"/>
      <c r="AP38" s="116"/>
      <c r="AQ38" s="177"/>
      <c r="AR38" s="116"/>
      <c r="AS38" s="100"/>
      <c r="AT38" s="100"/>
      <c r="AU38" s="101"/>
    </row>
    <row r="39" spans="1:47" ht="15" hidden="1">
      <c r="A39" s="105">
        <v>45070</v>
      </c>
      <c r="B39" s="127" t="s">
        <v>132</v>
      </c>
      <c r="C39" s="126" t="s">
        <v>24</v>
      </c>
      <c r="D39" s="288">
        <v>21.33</v>
      </c>
      <c r="E39" s="137"/>
      <c r="F39" s="136"/>
      <c r="G39" s="136"/>
      <c r="H39" s="136"/>
      <c r="I39" s="117"/>
      <c r="J39" s="117"/>
      <c r="K39" s="118"/>
      <c r="L39" s="136"/>
      <c r="M39" s="136"/>
      <c r="N39" s="117"/>
      <c r="O39" s="117"/>
      <c r="P39" s="117"/>
      <c r="Q39" s="117"/>
      <c r="R39" s="117"/>
      <c r="S39" s="117"/>
      <c r="T39" s="117"/>
      <c r="U39" s="117"/>
      <c r="V39" s="117"/>
      <c r="W39" s="118"/>
      <c r="X39" s="119"/>
      <c r="Y39" s="117"/>
      <c r="Z39" s="117"/>
      <c r="AA39" s="117"/>
      <c r="AB39" s="117"/>
      <c r="AC39" s="117"/>
      <c r="AD39" s="117"/>
      <c r="AE39" s="118"/>
      <c r="AF39" s="117"/>
      <c r="AG39" s="117"/>
      <c r="AH39" s="118"/>
      <c r="AI39" s="197"/>
      <c r="AJ39" s="117"/>
      <c r="AK39" s="120"/>
      <c r="AL39" s="104">
        <f t="shared" si="0"/>
        <v>0</v>
      </c>
      <c r="AM39" s="114"/>
      <c r="AN39" s="115">
        <f>D39</f>
        <v>21.33</v>
      </c>
      <c r="AO39" s="115"/>
      <c r="AP39" s="116"/>
      <c r="AQ39" s="177"/>
      <c r="AR39" s="116"/>
      <c r="AS39" s="100"/>
      <c r="AT39" s="100"/>
      <c r="AU39" s="101"/>
    </row>
    <row r="40" spans="1:47" ht="15" hidden="1">
      <c r="A40" s="105">
        <v>45070</v>
      </c>
      <c r="B40" s="127" t="s">
        <v>133</v>
      </c>
      <c r="C40" s="126" t="s">
        <v>136</v>
      </c>
      <c r="D40" s="288">
        <v>79.48</v>
      </c>
      <c r="E40" s="137"/>
      <c r="F40" s="136"/>
      <c r="G40" s="136"/>
      <c r="H40" s="136"/>
      <c r="I40" s="117"/>
      <c r="J40" s="117"/>
      <c r="K40" s="118"/>
      <c r="L40" s="136"/>
      <c r="M40" s="136"/>
      <c r="N40" s="117"/>
      <c r="O40" s="117"/>
      <c r="P40" s="117"/>
      <c r="Q40" s="117"/>
      <c r="R40" s="117"/>
      <c r="S40" s="117"/>
      <c r="T40" s="117"/>
      <c r="U40" s="117"/>
      <c r="V40" s="117"/>
      <c r="W40" s="118"/>
      <c r="X40" s="119"/>
      <c r="Y40" s="117"/>
      <c r="Z40" s="117">
        <f>D40</f>
        <v>79.48</v>
      </c>
      <c r="AA40" s="117"/>
      <c r="AB40" s="117"/>
      <c r="AC40" s="117"/>
      <c r="AD40" s="117"/>
      <c r="AE40" s="118"/>
      <c r="AF40" s="117"/>
      <c r="AG40" s="117"/>
      <c r="AH40" s="118"/>
      <c r="AI40" s="197"/>
      <c r="AJ40" s="117"/>
      <c r="AK40" s="120"/>
      <c r="AL40" s="104">
        <f t="shared" si="0"/>
        <v>79.48</v>
      </c>
      <c r="AM40" s="114"/>
      <c r="AN40" s="115"/>
      <c r="AO40" s="115"/>
      <c r="AP40" s="116"/>
      <c r="AQ40" s="177"/>
      <c r="AR40" s="116"/>
      <c r="AS40" s="100"/>
      <c r="AT40" s="100"/>
      <c r="AU40" s="101"/>
    </row>
    <row r="41" spans="1:47" ht="15" hidden="1">
      <c r="A41" s="105">
        <v>45070</v>
      </c>
      <c r="B41" s="127" t="s">
        <v>134</v>
      </c>
      <c r="C41" s="126" t="s">
        <v>136</v>
      </c>
      <c r="D41" s="288">
        <v>14.99</v>
      </c>
      <c r="E41" s="137"/>
      <c r="F41" s="136"/>
      <c r="G41" s="136"/>
      <c r="H41" s="136"/>
      <c r="I41" s="117"/>
      <c r="J41" s="117"/>
      <c r="K41" s="118"/>
      <c r="L41" s="136"/>
      <c r="M41" s="136"/>
      <c r="N41" s="117"/>
      <c r="O41" s="117"/>
      <c r="P41" s="117"/>
      <c r="Q41" s="117"/>
      <c r="R41" s="117"/>
      <c r="S41" s="117"/>
      <c r="T41" s="117"/>
      <c r="U41" s="117"/>
      <c r="V41" s="117"/>
      <c r="W41" s="118"/>
      <c r="X41" s="119"/>
      <c r="Y41" s="117"/>
      <c r="Z41" s="117">
        <f>D41</f>
        <v>14.99</v>
      </c>
      <c r="AA41" s="117"/>
      <c r="AB41" s="117"/>
      <c r="AC41" s="117"/>
      <c r="AD41" s="117"/>
      <c r="AE41" s="118"/>
      <c r="AF41" s="117"/>
      <c r="AG41" s="117"/>
      <c r="AH41" s="118"/>
      <c r="AI41" s="197"/>
      <c r="AJ41" s="117"/>
      <c r="AK41" s="120"/>
      <c r="AL41" s="104">
        <f t="shared" si="0"/>
        <v>14.99</v>
      </c>
      <c r="AM41" s="114"/>
      <c r="AN41" s="115"/>
      <c r="AO41" s="115"/>
      <c r="AP41" s="116"/>
      <c r="AQ41" s="177"/>
      <c r="AR41" s="116"/>
      <c r="AS41" s="100"/>
      <c r="AT41" s="100"/>
      <c r="AU41" s="101"/>
    </row>
    <row r="42" spans="1:47" ht="15" hidden="1">
      <c r="A42" s="105">
        <v>45070</v>
      </c>
      <c r="B42" s="127" t="s">
        <v>135</v>
      </c>
      <c r="C42" s="126" t="s">
        <v>137</v>
      </c>
      <c r="D42" s="288">
        <v>51.99</v>
      </c>
      <c r="E42" s="137"/>
      <c r="F42" s="136"/>
      <c r="G42" s="136"/>
      <c r="H42" s="136"/>
      <c r="I42" s="117"/>
      <c r="J42" s="117"/>
      <c r="K42" s="118"/>
      <c r="L42" s="136"/>
      <c r="M42" s="136"/>
      <c r="N42" s="117"/>
      <c r="O42" s="117"/>
      <c r="P42" s="117"/>
      <c r="Q42" s="117"/>
      <c r="R42" s="117"/>
      <c r="S42" s="117"/>
      <c r="T42" s="117"/>
      <c r="U42" s="117"/>
      <c r="V42" s="117"/>
      <c r="W42" s="118"/>
      <c r="X42" s="119"/>
      <c r="Y42" s="117">
        <f>D42</f>
        <v>51.99</v>
      </c>
      <c r="Z42" s="117"/>
      <c r="AA42" s="117"/>
      <c r="AB42" s="117"/>
      <c r="AC42" s="117"/>
      <c r="AD42" s="117"/>
      <c r="AE42" s="118"/>
      <c r="AF42" s="117"/>
      <c r="AG42" s="117"/>
      <c r="AH42" s="118"/>
      <c r="AI42" s="197"/>
      <c r="AJ42" s="117"/>
      <c r="AK42" s="120"/>
      <c r="AL42" s="104">
        <f t="shared" si="0"/>
        <v>51.99</v>
      </c>
      <c r="AM42" s="114"/>
      <c r="AN42" s="115"/>
      <c r="AO42" s="115"/>
      <c r="AP42" s="116"/>
      <c r="AQ42" s="177"/>
      <c r="AR42" s="116"/>
      <c r="AS42" s="100"/>
      <c r="AT42" s="100"/>
      <c r="AU42" s="101"/>
    </row>
    <row r="43" spans="1:47" ht="15" hidden="1">
      <c r="A43" s="105">
        <v>45070</v>
      </c>
      <c r="B43" s="128" t="s">
        <v>140</v>
      </c>
      <c r="C43" s="108" t="s">
        <v>141</v>
      </c>
      <c r="D43" s="292">
        <v>1750</v>
      </c>
      <c r="E43" s="137"/>
      <c r="F43" s="136"/>
      <c r="G43" s="136"/>
      <c r="H43" s="136"/>
      <c r="I43" s="117"/>
      <c r="J43" s="117"/>
      <c r="K43" s="118"/>
      <c r="L43" s="136"/>
      <c r="M43" s="136"/>
      <c r="N43" s="117"/>
      <c r="O43" s="117"/>
      <c r="P43" s="117"/>
      <c r="Q43" s="117"/>
      <c r="R43" s="117"/>
      <c r="S43" s="117"/>
      <c r="T43" s="117"/>
      <c r="U43" s="117"/>
      <c r="V43" s="117"/>
      <c r="W43" s="118"/>
      <c r="X43" s="119"/>
      <c r="Y43" s="117"/>
      <c r="Z43" s="117"/>
      <c r="AA43" s="117"/>
      <c r="AB43" s="117"/>
      <c r="AC43" s="117"/>
      <c r="AD43" s="117"/>
      <c r="AE43" s="118"/>
      <c r="AF43" s="117"/>
      <c r="AG43" s="117"/>
      <c r="AH43" s="118"/>
      <c r="AI43" s="197"/>
      <c r="AJ43" s="117">
        <f>D43-245.87</f>
        <v>1504.13</v>
      </c>
      <c r="AK43" s="120"/>
      <c r="AL43" s="104">
        <f t="shared" si="0"/>
        <v>1504.13</v>
      </c>
      <c r="AM43" s="114"/>
      <c r="AN43" s="115">
        <v>245.87</v>
      </c>
      <c r="AO43" s="115"/>
      <c r="AP43" s="116"/>
      <c r="AQ43" s="177"/>
      <c r="AR43" s="116"/>
      <c r="AS43" s="100"/>
      <c r="AT43" s="100"/>
      <c r="AU43" s="101"/>
    </row>
    <row r="44" spans="1:47" ht="26.4" hidden="1">
      <c r="A44" s="105">
        <v>45070</v>
      </c>
      <c r="B44" s="128" t="s">
        <v>142</v>
      </c>
      <c r="C44" s="135" t="s">
        <v>137</v>
      </c>
      <c r="D44" s="290">
        <v>42.4</v>
      </c>
      <c r="E44" s="137"/>
      <c r="F44" s="136"/>
      <c r="G44" s="136"/>
      <c r="H44" s="136"/>
      <c r="I44" s="117"/>
      <c r="J44" s="117"/>
      <c r="K44" s="118"/>
      <c r="L44" s="136"/>
      <c r="M44" s="136"/>
      <c r="N44" s="117"/>
      <c r="O44" s="117"/>
      <c r="P44" s="117"/>
      <c r="Q44" s="117"/>
      <c r="R44" s="117"/>
      <c r="S44" s="117"/>
      <c r="T44" s="117"/>
      <c r="U44" s="117"/>
      <c r="V44" s="117"/>
      <c r="W44" s="118"/>
      <c r="X44" s="119"/>
      <c r="Y44" s="117">
        <f>D44</f>
        <v>42.4</v>
      </c>
      <c r="Z44" s="117"/>
      <c r="AA44" s="117"/>
      <c r="AB44" s="117"/>
      <c r="AC44" s="117"/>
      <c r="AD44" s="117"/>
      <c r="AE44" s="118"/>
      <c r="AF44" s="117"/>
      <c r="AG44" s="117"/>
      <c r="AH44" s="118"/>
      <c r="AI44" s="197"/>
      <c r="AJ44" s="117"/>
      <c r="AK44" s="120"/>
      <c r="AL44" s="104">
        <f t="shared" si="0"/>
        <v>42.4</v>
      </c>
      <c r="AM44" s="114"/>
      <c r="AN44" s="115"/>
      <c r="AO44" s="115"/>
      <c r="AP44" s="116"/>
      <c r="AQ44" s="177"/>
      <c r="AR44" s="116"/>
      <c r="AS44" s="100"/>
      <c r="AT44" s="100"/>
      <c r="AU44" s="101"/>
    </row>
    <row r="45" spans="1:47" ht="15" hidden="1">
      <c r="A45" s="105">
        <v>45070</v>
      </c>
      <c r="B45" s="261" t="s">
        <v>94</v>
      </c>
      <c r="C45" s="262" t="s">
        <v>17</v>
      </c>
      <c r="D45" s="289">
        <v>316.08999999999997</v>
      </c>
      <c r="E45" s="137"/>
      <c r="F45" s="136"/>
      <c r="G45" s="136"/>
      <c r="H45" s="136"/>
      <c r="I45" s="117"/>
      <c r="J45" s="117"/>
      <c r="K45" s="118"/>
      <c r="L45" s="136"/>
      <c r="M45" s="136"/>
      <c r="N45" s="117"/>
      <c r="O45" s="117"/>
      <c r="P45" s="117"/>
      <c r="Q45" s="117"/>
      <c r="R45" s="117"/>
      <c r="S45" s="117">
        <f>D45</f>
        <v>316.08999999999997</v>
      </c>
      <c r="T45" s="117"/>
      <c r="U45" s="117"/>
      <c r="V45" s="117"/>
      <c r="W45" s="118"/>
      <c r="X45" s="119"/>
      <c r="Y45" s="117"/>
      <c r="Z45" s="117"/>
      <c r="AA45" s="117"/>
      <c r="AB45" s="117"/>
      <c r="AC45" s="117"/>
      <c r="AD45" s="117"/>
      <c r="AE45" s="118"/>
      <c r="AF45" s="117"/>
      <c r="AG45" s="117"/>
      <c r="AH45" s="118"/>
      <c r="AI45" s="197"/>
      <c r="AJ45" s="117"/>
      <c r="AK45" s="120"/>
      <c r="AL45" s="104">
        <f t="shared" si="0"/>
        <v>316.08999999999997</v>
      </c>
      <c r="AM45" s="114"/>
      <c r="AN45" s="115"/>
      <c r="AO45" s="115"/>
      <c r="AP45" s="116"/>
      <c r="AQ45" s="177"/>
      <c r="AR45" s="116"/>
      <c r="AS45" s="100"/>
      <c r="AT45" s="100"/>
      <c r="AU45" s="101"/>
    </row>
    <row r="46" spans="1:47" ht="15">
      <c r="A46" s="105">
        <v>45098</v>
      </c>
      <c r="B46" s="106" t="s">
        <v>106</v>
      </c>
      <c r="C46" s="108" t="s">
        <v>79</v>
      </c>
      <c r="D46" s="297">
        <v>83.12</v>
      </c>
      <c r="E46" s="137"/>
      <c r="F46" s="136"/>
      <c r="G46" s="136">
        <f>D46</f>
        <v>83.12</v>
      </c>
      <c r="H46" s="136"/>
      <c r="I46" s="117"/>
      <c r="J46" s="117"/>
      <c r="K46" s="118"/>
      <c r="L46" s="136"/>
      <c r="M46" s="136"/>
      <c r="N46" s="117"/>
      <c r="O46" s="117"/>
      <c r="P46" s="117"/>
      <c r="Q46" s="117"/>
      <c r="R46" s="117"/>
      <c r="S46" s="117"/>
      <c r="T46" s="117"/>
      <c r="U46" s="117"/>
      <c r="V46" s="117"/>
      <c r="W46" s="118"/>
      <c r="X46" s="119"/>
      <c r="Y46" s="117"/>
      <c r="Z46" s="117"/>
      <c r="AA46" s="117"/>
      <c r="AB46" s="117"/>
      <c r="AC46" s="117"/>
      <c r="AD46" s="117"/>
      <c r="AE46" s="118"/>
      <c r="AF46" s="117"/>
      <c r="AG46" s="117"/>
      <c r="AH46" s="118"/>
      <c r="AI46" s="197"/>
      <c r="AJ46" s="117"/>
      <c r="AK46" s="120"/>
      <c r="AL46" s="104">
        <f t="shared" ref="AL46:AL66" si="1">SUM(F46:AJ46)</f>
        <v>83.12</v>
      </c>
      <c r="AM46" s="114"/>
      <c r="AN46" s="115"/>
      <c r="AO46" s="115"/>
      <c r="AP46" s="116"/>
      <c r="AQ46" s="177"/>
      <c r="AR46" s="116"/>
      <c r="AS46" s="100"/>
      <c r="AT46" s="100"/>
      <c r="AU46" s="101"/>
    </row>
    <row r="47" spans="1:47" ht="15">
      <c r="A47" s="105">
        <v>45098</v>
      </c>
      <c r="B47" s="106" t="s">
        <v>106</v>
      </c>
      <c r="C47" s="262" t="s">
        <v>80</v>
      </c>
      <c r="D47" s="297">
        <v>37.72</v>
      </c>
      <c r="E47" s="137"/>
      <c r="F47" s="136"/>
      <c r="G47" s="136"/>
      <c r="H47" s="136">
        <f>D47</f>
        <v>37.72</v>
      </c>
      <c r="I47" s="117"/>
      <c r="J47" s="117"/>
      <c r="K47" s="118"/>
      <c r="L47" s="136"/>
      <c r="M47" s="136"/>
      <c r="N47" s="117"/>
      <c r="O47" s="117"/>
      <c r="P47" s="117"/>
      <c r="Q47" s="117"/>
      <c r="R47" s="117"/>
      <c r="S47" s="117"/>
      <c r="T47" s="117"/>
      <c r="U47" s="117"/>
      <c r="V47" s="117"/>
      <c r="W47" s="118"/>
      <c r="X47" s="119"/>
      <c r="Y47" s="117"/>
      <c r="Z47" s="117"/>
      <c r="AA47" s="117"/>
      <c r="AB47" s="117"/>
      <c r="AC47" s="117"/>
      <c r="AD47" s="117"/>
      <c r="AE47" s="118"/>
      <c r="AF47" s="117"/>
      <c r="AG47" s="117"/>
      <c r="AH47" s="118"/>
      <c r="AI47" s="197"/>
      <c r="AJ47" s="117"/>
      <c r="AK47" s="120"/>
      <c r="AL47" s="104">
        <f t="shared" si="1"/>
        <v>37.72</v>
      </c>
      <c r="AM47" s="114"/>
      <c r="AN47" s="115"/>
      <c r="AO47" s="115"/>
      <c r="AP47" s="116"/>
      <c r="AQ47" s="177"/>
      <c r="AR47" s="116"/>
      <c r="AS47" s="100"/>
      <c r="AT47" s="100"/>
      <c r="AU47" s="101"/>
    </row>
    <row r="48" spans="1:47" ht="15">
      <c r="A48" s="105">
        <v>45098</v>
      </c>
      <c r="B48" s="106" t="s">
        <v>106</v>
      </c>
      <c r="C48" s="284" t="s">
        <v>81</v>
      </c>
      <c r="D48" s="297">
        <f>374.79+6.65</f>
        <v>381.44</v>
      </c>
      <c r="E48" s="137"/>
      <c r="F48" s="136"/>
      <c r="G48" s="136"/>
      <c r="H48" s="136"/>
      <c r="I48" s="117">
        <f>D48</f>
        <v>381.44</v>
      </c>
      <c r="J48" s="117"/>
      <c r="K48" s="118"/>
      <c r="L48" s="136"/>
      <c r="M48" s="136"/>
      <c r="N48" s="117"/>
      <c r="O48" s="117"/>
      <c r="P48" s="117"/>
      <c r="Q48" s="117"/>
      <c r="R48" s="117"/>
      <c r="S48" s="117"/>
      <c r="T48" s="117"/>
      <c r="U48" s="117"/>
      <c r="V48" s="117"/>
      <c r="W48" s="118"/>
      <c r="X48" s="119"/>
      <c r="Y48" s="117"/>
      <c r="Z48" s="117"/>
      <c r="AA48" s="117"/>
      <c r="AB48" s="117"/>
      <c r="AC48" s="117"/>
      <c r="AD48" s="117"/>
      <c r="AE48" s="118"/>
      <c r="AF48" s="117"/>
      <c r="AG48" s="117"/>
      <c r="AH48" s="118"/>
      <c r="AI48" s="197"/>
      <c r="AJ48" s="117"/>
      <c r="AK48" s="120"/>
      <c r="AL48" s="104">
        <f t="shared" si="1"/>
        <v>381.44</v>
      </c>
      <c r="AM48" s="114"/>
      <c r="AN48" s="115"/>
      <c r="AO48" s="115"/>
      <c r="AP48" s="116"/>
      <c r="AQ48" s="177"/>
      <c r="AR48" s="116"/>
      <c r="AS48" s="100"/>
      <c r="AT48" s="100"/>
      <c r="AU48" s="101"/>
    </row>
    <row r="49" spans="1:47" ht="15">
      <c r="A49" s="105">
        <v>45098</v>
      </c>
      <c r="B49" s="106" t="s">
        <v>106</v>
      </c>
      <c r="C49" s="108" t="s">
        <v>107</v>
      </c>
      <c r="D49" s="296">
        <v>543.84</v>
      </c>
      <c r="E49" s="137"/>
      <c r="F49" s="136">
        <f>D49</f>
        <v>543.84</v>
      </c>
      <c r="G49" s="136"/>
      <c r="H49" s="136"/>
      <c r="I49" s="117"/>
      <c r="J49" s="117"/>
      <c r="K49" s="118"/>
      <c r="L49" s="136"/>
      <c r="M49" s="136"/>
      <c r="N49" s="117"/>
      <c r="O49" s="117"/>
      <c r="P49" s="117"/>
      <c r="Q49" s="117"/>
      <c r="R49" s="117"/>
      <c r="S49" s="117"/>
      <c r="T49" s="117"/>
      <c r="U49" s="117"/>
      <c r="V49" s="117"/>
      <c r="W49" s="118"/>
      <c r="X49" s="119"/>
      <c r="Y49" s="117"/>
      <c r="Z49" s="117"/>
      <c r="AA49" s="117"/>
      <c r="AB49" s="117"/>
      <c r="AC49" s="117"/>
      <c r="AD49" s="117"/>
      <c r="AE49" s="118"/>
      <c r="AF49" s="117"/>
      <c r="AG49" s="117"/>
      <c r="AH49" s="118"/>
      <c r="AI49" s="197"/>
      <c r="AJ49" s="117"/>
      <c r="AK49" s="120"/>
      <c r="AL49" s="104">
        <f t="shared" si="1"/>
        <v>543.84</v>
      </c>
      <c r="AM49" s="114"/>
      <c r="AN49" s="115"/>
      <c r="AO49" s="115"/>
      <c r="AP49" s="116"/>
      <c r="AQ49" s="177"/>
      <c r="AR49" s="116"/>
      <c r="AS49" s="100"/>
      <c r="AT49" s="100"/>
      <c r="AU49" s="101"/>
    </row>
    <row r="50" spans="1:47" ht="15">
      <c r="A50" s="105">
        <v>45098</v>
      </c>
      <c r="B50" s="106" t="s">
        <v>106</v>
      </c>
      <c r="C50" s="108" t="s">
        <v>107</v>
      </c>
      <c r="D50" s="296">
        <v>778.42</v>
      </c>
      <c r="E50" s="137"/>
      <c r="F50" s="116">
        <f>D50</f>
        <v>778.42</v>
      </c>
      <c r="G50" s="136"/>
      <c r="H50" s="136"/>
      <c r="I50" s="117"/>
      <c r="J50" s="117"/>
      <c r="K50" s="118"/>
      <c r="L50" s="136"/>
      <c r="M50" s="136"/>
      <c r="N50" s="117"/>
      <c r="O50" s="117"/>
      <c r="P50" s="117"/>
      <c r="Q50" s="117"/>
      <c r="R50" s="117"/>
      <c r="S50" s="117"/>
      <c r="T50" s="117"/>
      <c r="U50" s="117"/>
      <c r="V50" s="117"/>
      <c r="W50" s="118"/>
      <c r="X50" s="119"/>
      <c r="Y50" s="117"/>
      <c r="Z50" s="117"/>
      <c r="AA50" s="117"/>
      <c r="AB50" s="117"/>
      <c r="AC50" s="117"/>
      <c r="AD50" s="117"/>
      <c r="AE50" s="118"/>
      <c r="AF50" s="117"/>
      <c r="AG50" s="117"/>
      <c r="AH50" s="118"/>
      <c r="AI50" s="197"/>
      <c r="AJ50" s="117"/>
      <c r="AK50" s="120"/>
      <c r="AL50" s="104">
        <f t="shared" si="1"/>
        <v>778.42</v>
      </c>
      <c r="AM50" s="114"/>
      <c r="AN50" s="115"/>
      <c r="AO50" s="115"/>
      <c r="AP50" s="116"/>
      <c r="AQ50" s="177"/>
      <c r="AR50" s="116"/>
      <c r="AS50" s="100"/>
      <c r="AT50" s="100"/>
      <c r="AU50" s="101"/>
    </row>
    <row r="51" spans="1:47" ht="15">
      <c r="A51" s="105">
        <v>45098</v>
      </c>
      <c r="B51" s="106" t="s">
        <v>106</v>
      </c>
      <c r="C51" s="108" t="s">
        <v>107</v>
      </c>
      <c r="D51" s="296">
        <v>210.84</v>
      </c>
      <c r="E51" s="137"/>
      <c r="F51" s="116">
        <f>D51</f>
        <v>210.84</v>
      </c>
      <c r="G51" s="136"/>
      <c r="H51" s="136"/>
      <c r="I51" s="117"/>
      <c r="J51" s="117"/>
      <c r="K51" s="118"/>
      <c r="L51" s="136"/>
      <c r="M51" s="136"/>
      <c r="N51" s="117"/>
      <c r="O51" s="117"/>
      <c r="P51" s="117"/>
      <c r="Q51" s="117"/>
      <c r="R51" s="117"/>
      <c r="S51" s="117"/>
      <c r="T51" s="117"/>
      <c r="U51" s="117"/>
      <c r="V51" s="117"/>
      <c r="W51" s="118"/>
      <c r="X51" s="119"/>
      <c r="Y51" s="117"/>
      <c r="Z51" s="117"/>
      <c r="AA51" s="117"/>
      <c r="AB51" s="117"/>
      <c r="AC51" s="117"/>
      <c r="AD51" s="117"/>
      <c r="AE51" s="118"/>
      <c r="AF51" s="117"/>
      <c r="AG51" s="117"/>
      <c r="AH51" s="118"/>
      <c r="AI51" s="197"/>
      <c r="AJ51" s="117"/>
      <c r="AK51" s="120"/>
      <c r="AL51" s="104">
        <f t="shared" ref="AL51" si="2">SUM(F51:AJ51)</f>
        <v>210.84</v>
      </c>
      <c r="AM51" s="114"/>
      <c r="AN51" s="115"/>
      <c r="AO51" s="115"/>
      <c r="AP51" s="116"/>
      <c r="AQ51" s="177"/>
      <c r="AR51" s="116"/>
      <c r="AS51" s="100"/>
      <c r="AT51" s="100"/>
      <c r="AU51" s="101"/>
    </row>
    <row r="52" spans="1:47" ht="15" hidden="1">
      <c r="A52" s="105">
        <v>45098</v>
      </c>
      <c r="B52" s="285" t="s">
        <v>109</v>
      </c>
      <c r="C52" s="108" t="s">
        <v>23</v>
      </c>
      <c r="D52" s="296">
        <v>194.57</v>
      </c>
      <c r="E52" s="137"/>
      <c r="F52" s="116"/>
      <c r="G52" s="136"/>
      <c r="H52" s="136"/>
      <c r="I52" s="117"/>
      <c r="J52" s="117"/>
      <c r="K52" s="118"/>
      <c r="L52" s="136">
        <f>D52</f>
        <v>194.57</v>
      </c>
      <c r="M52" s="136"/>
      <c r="N52" s="117"/>
      <c r="O52" s="117"/>
      <c r="P52" s="117"/>
      <c r="Q52" s="117"/>
      <c r="R52" s="117"/>
      <c r="S52" s="117"/>
      <c r="T52" s="117"/>
      <c r="U52" s="117"/>
      <c r="V52" s="117"/>
      <c r="W52" s="118"/>
      <c r="X52" s="119"/>
      <c r="Y52" s="117"/>
      <c r="Z52" s="117"/>
      <c r="AA52" s="117"/>
      <c r="AB52" s="117"/>
      <c r="AC52" s="117"/>
      <c r="AD52" s="117"/>
      <c r="AE52" s="118"/>
      <c r="AF52" s="117"/>
      <c r="AG52" s="117"/>
      <c r="AH52" s="118"/>
      <c r="AI52" s="197"/>
      <c r="AJ52" s="117"/>
      <c r="AK52" s="120"/>
      <c r="AL52" s="104">
        <f t="shared" si="1"/>
        <v>194.57</v>
      </c>
      <c r="AM52" s="114"/>
      <c r="AN52" s="115"/>
      <c r="AO52" s="115"/>
      <c r="AP52" s="116"/>
      <c r="AQ52" s="177"/>
      <c r="AR52" s="116"/>
      <c r="AS52" s="100"/>
      <c r="AT52" s="100"/>
      <c r="AU52" s="101"/>
    </row>
    <row r="53" spans="1:47" ht="15">
      <c r="A53" s="105">
        <v>45098</v>
      </c>
      <c r="B53" s="106" t="s">
        <v>106</v>
      </c>
      <c r="C53" s="108" t="s">
        <v>110</v>
      </c>
      <c r="D53" s="296">
        <v>715.94</v>
      </c>
      <c r="E53" s="137"/>
      <c r="F53" s="136"/>
      <c r="G53" s="136"/>
      <c r="H53" s="136"/>
      <c r="I53" s="117"/>
      <c r="J53" s="117">
        <f>D53</f>
        <v>715.94</v>
      </c>
      <c r="K53" s="118"/>
      <c r="L53" s="136"/>
      <c r="M53" s="136"/>
      <c r="N53" s="117"/>
      <c r="O53" s="117"/>
      <c r="P53" s="117"/>
      <c r="Q53" s="117"/>
      <c r="R53" s="117"/>
      <c r="S53" s="117"/>
      <c r="T53" s="117"/>
      <c r="U53" s="117"/>
      <c r="V53" s="117"/>
      <c r="W53" s="118"/>
      <c r="X53" s="119"/>
      <c r="Y53" s="117"/>
      <c r="Z53" s="117"/>
      <c r="AA53" s="117"/>
      <c r="AB53" s="117"/>
      <c r="AC53" s="117"/>
      <c r="AD53" s="117"/>
      <c r="AE53" s="118"/>
      <c r="AF53" s="117"/>
      <c r="AG53" s="117"/>
      <c r="AH53" s="118"/>
      <c r="AI53" s="197"/>
      <c r="AJ53" s="117"/>
      <c r="AK53" s="120"/>
      <c r="AL53" s="104">
        <f t="shared" si="1"/>
        <v>715.94</v>
      </c>
      <c r="AM53" s="114"/>
      <c r="AN53" s="115"/>
      <c r="AO53" s="115"/>
      <c r="AP53" s="116"/>
      <c r="AQ53" s="177"/>
      <c r="AR53" s="116"/>
      <c r="AS53" s="100"/>
      <c r="AT53" s="100"/>
      <c r="AU53" s="101"/>
    </row>
    <row r="54" spans="1:47" ht="15" hidden="1">
      <c r="A54" s="105">
        <v>45098</v>
      </c>
      <c r="B54" s="261" t="s">
        <v>94</v>
      </c>
      <c r="C54" s="262" t="s">
        <v>17</v>
      </c>
      <c r="D54" s="289">
        <v>316.08999999999997</v>
      </c>
      <c r="E54" s="137"/>
      <c r="F54" s="136"/>
      <c r="G54" s="136"/>
      <c r="H54" s="136"/>
      <c r="I54" s="117"/>
      <c r="J54" s="117"/>
      <c r="K54" s="118"/>
      <c r="L54" s="136"/>
      <c r="M54" s="136"/>
      <c r="N54" s="117"/>
      <c r="O54" s="117"/>
      <c r="P54" s="117"/>
      <c r="Q54" s="117"/>
      <c r="R54" s="117"/>
      <c r="S54" s="117">
        <f>D54</f>
        <v>316.08999999999997</v>
      </c>
      <c r="T54" s="117"/>
      <c r="U54" s="117"/>
      <c r="V54" s="117"/>
      <c r="W54" s="118"/>
      <c r="X54" s="119"/>
      <c r="Y54" s="117"/>
      <c r="Z54" s="117"/>
      <c r="AA54" s="117"/>
      <c r="AB54" s="117"/>
      <c r="AC54" s="117"/>
      <c r="AD54" s="117"/>
      <c r="AE54" s="118"/>
      <c r="AF54" s="117"/>
      <c r="AG54" s="117"/>
      <c r="AH54" s="118"/>
      <c r="AI54" s="197"/>
      <c r="AJ54" s="117"/>
      <c r="AK54" s="120"/>
      <c r="AL54" s="104">
        <f t="shared" si="1"/>
        <v>316.08999999999997</v>
      </c>
      <c r="AM54" s="114"/>
      <c r="AN54" s="115"/>
      <c r="AO54" s="115"/>
      <c r="AP54" s="116"/>
      <c r="AQ54" s="177"/>
      <c r="AR54" s="116"/>
      <c r="AS54" s="100"/>
      <c r="AT54" s="100"/>
      <c r="AU54" s="101"/>
    </row>
    <row r="55" spans="1:47" ht="15" hidden="1">
      <c r="A55" s="105">
        <v>45098</v>
      </c>
      <c r="B55" s="139" t="s">
        <v>143</v>
      </c>
      <c r="C55" s="135" t="s">
        <v>144</v>
      </c>
      <c r="D55" s="295">
        <v>117.52</v>
      </c>
      <c r="E55" s="137"/>
      <c r="F55" s="136"/>
      <c r="G55" s="136"/>
      <c r="H55" s="136"/>
      <c r="I55" s="117"/>
      <c r="J55" s="117"/>
      <c r="K55" s="118"/>
      <c r="L55" s="136"/>
      <c r="M55" s="136"/>
      <c r="N55" s="117"/>
      <c r="O55" s="117"/>
      <c r="P55" s="117"/>
      <c r="Q55" s="117"/>
      <c r="R55" s="117"/>
      <c r="S55" s="117"/>
      <c r="T55" s="117"/>
      <c r="U55" s="117"/>
      <c r="V55" s="117"/>
      <c r="W55" s="118"/>
      <c r="X55" s="119"/>
      <c r="Y55" s="117">
        <f>D55</f>
        <v>117.52</v>
      </c>
      <c r="Z55" s="117"/>
      <c r="AA55" s="117"/>
      <c r="AB55" s="117"/>
      <c r="AC55" s="117"/>
      <c r="AD55" s="117"/>
      <c r="AE55" s="118"/>
      <c r="AF55" s="117"/>
      <c r="AG55" s="117"/>
      <c r="AH55" s="118"/>
      <c r="AI55" s="197"/>
      <c r="AJ55" s="117"/>
      <c r="AK55" s="120"/>
      <c r="AL55" s="104">
        <f t="shared" si="1"/>
        <v>117.52</v>
      </c>
      <c r="AM55" s="114"/>
      <c r="AN55" s="115"/>
      <c r="AO55" s="115"/>
      <c r="AP55" s="116"/>
      <c r="AQ55" s="177"/>
      <c r="AR55" s="116"/>
      <c r="AS55" s="100"/>
      <c r="AT55" s="100"/>
      <c r="AU55" s="101"/>
    </row>
    <row r="56" spans="1:47" ht="15" hidden="1">
      <c r="A56" s="105">
        <v>45098</v>
      </c>
      <c r="B56" s="140" t="s">
        <v>146</v>
      </c>
      <c r="C56" s="135" t="s">
        <v>70</v>
      </c>
      <c r="D56" s="295">
        <f>8090*1.2</f>
        <v>9708</v>
      </c>
      <c r="E56" s="141"/>
      <c r="F56" s="136"/>
      <c r="G56" s="136"/>
      <c r="H56" s="136"/>
      <c r="I56" s="117"/>
      <c r="J56" s="117"/>
      <c r="K56" s="118"/>
      <c r="L56" s="136"/>
      <c r="M56" s="136"/>
      <c r="N56" s="117"/>
      <c r="O56" s="117"/>
      <c r="P56" s="117"/>
      <c r="Q56" s="117"/>
      <c r="R56" s="117"/>
      <c r="S56" s="117"/>
      <c r="T56" s="117"/>
      <c r="U56" s="117"/>
      <c r="V56" s="117"/>
      <c r="W56" s="118"/>
      <c r="X56" s="119"/>
      <c r="Y56" s="117"/>
      <c r="Z56" s="117"/>
      <c r="AA56" s="117"/>
      <c r="AB56" s="117"/>
      <c r="AC56" s="117"/>
      <c r="AD56" s="117"/>
      <c r="AE56" s="118"/>
      <c r="AF56" s="117"/>
      <c r="AG56" s="117"/>
      <c r="AH56" s="118"/>
      <c r="AI56" s="197"/>
      <c r="AJ56" s="117"/>
      <c r="AK56" s="120"/>
      <c r="AL56" s="104">
        <f t="shared" si="1"/>
        <v>0</v>
      </c>
      <c r="AM56" s="114"/>
      <c r="AN56" s="115"/>
      <c r="AO56" s="115">
        <f>D56</f>
        <v>9708</v>
      </c>
      <c r="AP56" s="116"/>
      <c r="AQ56" s="177"/>
      <c r="AR56" s="116"/>
      <c r="AS56" s="100"/>
      <c r="AT56" s="100"/>
      <c r="AU56" s="101"/>
    </row>
    <row r="57" spans="1:47" ht="15" hidden="1">
      <c r="A57" s="105">
        <v>45098</v>
      </c>
      <c r="B57" s="140" t="s">
        <v>145</v>
      </c>
      <c r="C57" s="135" t="s">
        <v>70</v>
      </c>
      <c r="D57" s="295">
        <v>10690.34</v>
      </c>
      <c r="E57" s="141"/>
      <c r="F57" s="136"/>
      <c r="G57" s="136"/>
      <c r="H57" s="136"/>
      <c r="I57" s="117"/>
      <c r="J57" s="117"/>
      <c r="K57" s="118"/>
      <c r="L57" s="136"/>
      <c r="M57" s="136"/>
      <c r="N57" s="117"/>
      <c r="O57" s="117"/>
      <c r="P57" s="117"/>
      <c r="Q57" s="117"/>
      <c r="R57" s="117"/>
      <c r="S57" s="117"/>
      <c r="T57" s="117"/>
      <c r="U57" s="117"/>
      <c r="V57" s="117"/>
      <c r="W57" s="118"/>
      <c r="X57" s="119"/>
      <c r="Y57" s="117"/>
      <c r="Z57" s="117"/>
      <c r="AA57" s="117"/>
      <c r="AB57" s="117"/>
      <c r="AC57" s="117"/>
      <c r="AD57" s="117"/>
      <c r="AE57" s="118"/>
      <c r="AF57" s="117"/>
      <c r="AG57" s="117"/>
      <c r="AH57" s="118"/>
      <c r="AI57" s="197"/>
      <c r="AJ57" s="117"/>
      <c r="AK57" s="120"/>
      <c r="AL57" s="104">
        <f t="shared" si="1"/>
        <v>0</v>
      </c>
      <c r="AM57" s="114"/>
      <c r="AN57" s="115"/>
      <c r="AO57" s="115">
        <f>D57</f>
        <v>10690.34</v>
      </c>
      <c r="AP57" s="116"/>
      <c r="AQ57" s="177"/>
      <c r="AR57" s="116"/>
      <c r="AS57" s="100"/>
      <c r="AT57" s="100"/>
      <c r="AU57" s="101"/>
    </row>
    <row r="58" spans="1:47" ht="15" hidden="1">
      <c r="A58" s="105">
        <v>45098</v>
      </c>
      <c r="B58" s="128" t="s">
        <v>147</v>
      </c>
      <c r="C58" s="135" t="s">
        <v>66</v>
      </c>
      <c r="D58" s="295">
        <v>380</v>
      </c>
      <c r="E58" s="141"/>
      <c r="F58" s="136"/>
      <c r="G58" s="136"/>
      <c r="H58" s="136"/>
      <c r="I58" s="117"/>
      <c r="J58" s="117"/>
      <c r="K58" s="118"/>
      <c r="L58" s="136"/>
      <c r="M58" s="136"/>
      <c r="N58" s="117"/>
      <c r="O58" s="117"/>
      <c r="P58" s="117"/>
      <c r="Q58" s="117"/>
      <c r="R58" s="117"/>
      <c r="S58" s="117"/>
      <c r="T58" s="117"/>
      <c r="U58" s="117"/>
      <c r="V58" s="117"/>
      <c r="W58" s="118"/>
      <c r="X58" s="119"/>
      <c r="Y58" s="117"/>
      <c r="Z58" s="117"/>
      <c r="AA58" s="117"/>
      <c r="AB58" s="117">
        <f>D58</f>
        <v>380</v>
      </c>
      <c r="AC58" s="117"/>
      <c r="AD58" s="117"/>
      <c r="AE58" s="118"/>
      <c r="AF58" s="117"/>
      <c r="AG58" s="117"/>
      <c r="AH58" s="118"/>
      <c r="AI58" s="197"/>
      <c r="AJ58" s="117"/>
      <c r="AK58" s="120"/>
      <c r="AL58" s="104">
        <f t="shared" si="1"/>
        <v>380</v>
      </c>
      <c r="AM58" s="114"/>
      <c r="AN58" s="115"/>
      <c r="AO58" s="115"/>
      <c r="AP58" s="116"/>
      <c r="AQ58" s="177"/>
      <c r="AR58" s="116"/>
      <c r="AS58" s="100"/>
      <c r="AT58" s="100"/>
      <c r="AU58" s="101"/>
    </row>
    <row r="59" spans="1:47" ht="15" hidden="1">
      <c r="A59" s="105">
        <v>45098</v>
      </c>
      <c r="B59" s="128" t="s">
        <v>148</v>
      </c>
      <c r="C59" s="293" t="s">
        <v>24</v>
      </c>
      <c r="D59" s="295">
        <v>27.03</v>
      </c>
      <c r="E59" s="141"/>
      <c r="F59" s="136"/>
      <c r="G59" s="136"/>
      <c r="H59" s="136"/>
      <c r="I59" s="117"/>
      <c r="J59" s="117"/>
      <c r="K59" s="118"/>
      <c r="L59" s="136"/>
      <c r="M59" s="136"/>
      <c r="N59" s="117"/>
      <c r="O59" s="117"/>
      <c r="P59" s="117"/>
      <c r="Q59" s="117"/>
      <c r="R59" s="117"/>
      <c r="S59" s="117"/>
      <c r="T59" s="117"/>
      <c r="U59" s="117"/>
      <c r="V59" s="117"/>
      <c r="W59" s="118"/>
      <c r="X59" s="119"/>
      <c r="Y59" s="117"/>
      <c r="Z59" s="117"/>
      <c r="AA59" s="117"/>
      <c r="AB59" s="117"/>
      <c r="AC59" s="117"/>
      <c r="AD59" s="117"/>
      <c r="AE59" s="118"/>
      <c r="AF59" s="117"/>
      <c r="AG59" s="117"/>
      <c r="AH59" s="118"/>
      <c r="AI59" s="197"/>
      <c r="AJ59" s="117"/>
      <c r="AK59" s="120"/>
      <c r="AL59" s="104">
        <f t="shared" si="1"/>
        <v>0</v>
      </c>
      <c r="AM59" s="114"/>
      <c r="AN59" s="115">
        <f>D59</f>
        <v>27.03</v>
      </c>
      <c r="AO59" s="115"/>
      <c r="AP59" s="116"/>
      <c r="AQ59" s="177"/>
      <c r="AR59" s="116"/>
      <c r="AS59" s="100"/>
      <c r="AT59" s="100"/>
      <c r="AU59" s="101"/>
    </row>
    <row r="60" spans="1:47" ht="15" hidden="1">
      <c r="A60" s="105">
        <v>45098</v>
      </c>
      <c r="B60" s="128" t="s">
        <v>149</v>
      </c>
      <c r="C60" s="293" t="s">
        <v>144</v>
      </c>
      <c r="D60" s="294">
        <v>75.48</v>
      </c>
      <c r="E60" s="141"/>
      <c r="F60" s="136"/>
      <c r="G60" s="136"/>
      <c r="H60" s="136"/>
      <c r="I60" s="117"/>
      <c r="J60" s="117"/>
      <c r="K60" s="118"/>
      <c r="L60" s="136"/>
      <c r="M60" s="136"/>
      <c r="N60" s="117"/>
      <c r="O60" s="117"/>
      <c r="P60" s="117"/>
      <c r="Q60" s="117"/>
      <c r="R60" s="117"/>
      <c r="S60" s="117"/>
      <c r="T60" s="117"/>
      <c r="U60" s="117"/>
      <c r="V60" s="117"/>
      <c r="W60" s="118"/>
      <c r="X60" s="119"/>
      <c r="Y60" s="117">
        <f>D60</f>
        <v>75.48</v>
      </c>
      <c r="Z60" s="117"/>
      <c r="AA60" s="117"/>
      <c r="AB60" s="117"/>
      <c r="AC60" s="117"/>
      <c r="AD60" s="117"/>
      <c r="AE60" s="118"/>
      <c r="AF60" s="117"/>
      <c r="AG60" s="117"/>
      <c r="AH60" s="118"/>
      <c r="AI60" s="197"/>
      <c r="AJ60" s="117"/>
      <c r="AK60" s="120"/>
      <c r="AL60" s="104">
        <f t="shared" si="1"/>
        <v>75.48</v>
      </c>
      <c r="AM60" s="114"/>
      <c r="AN60" s="115"/>
      <c r="AO60" s="115"/>
      <c r="AP60" s="116"/>
      <c r="AQ60" s="177"/>
      <c r="AR60" s="116"/>
      <c r="AS60" s="100"/>
      <c r="AT60" s="100"/>
      <c r="AU60" s="101"/>
    </row>
    <row r="61" spans="1:47" ht="15" hidden="1">
      <c r="A61" s="105">
        <v>45098</v>
      </c>
      <c r="B61" s="143" t="s">
        <v>150</v>
      </c>
      <c r="C61" s="293" t="s">
        <v>24</v>
      </c>
      <c r="D61" s="294">
        <v>35.03</v>
      </c>
      <c r="E61" s="141"/>
      <c r="F61" s="136"/>
      <c r="G61" s="136"/>
      <c r="H61" s="136"/>
      <c r="I61" s="117"/>
      <c r="J61" s="117"/>
      <c r="K61" s="118"/>
      <c r="L61" s="136"/>
      <c r="M61" s="136"/>
      <c r="N61" s="117"/>
      <c r="O61" s="117"/>
      <c r="P61" s="117"/>
      <c r="Q61" s="117"/>
      <c r="R61" s="117"/>
      <c r="S61" s="117"/>
      <c r="T61" s="117"/>
      <c r="U61" s="117"/>
      <c r="V61" s="117"/>
      <c r="W61" s="118"/>
      <c r="X61" s="119"/>
      <c r="Y61" s="117"/>
      <c r="Z61" s="117"/>
      <c r="AA61" s="117"/>
      <c r="AB61" s="117"/>
      <c r="AC61" s="117"/>
      <c r="AD61" s="117"/>
      <c r="AE61" s="118"/>
      <c r="AF61" s="117"/>
      <c r="AG61" s="117"/>
      <c r="AH61" s="118"/>
      <c r="AI61" s="197"/>
      <c r="AJ61" s="117"/>
      <c r="AK61" s="120"/>
      <c r="AL61" s="104">
        <f t="shared" si="1"/>
        <v>0</v>
      </c>
      <c r="AM61" s="114"/>
      <c r="AN61" s="115">
        <f>D61</f>
        <v>35.03</v>
      </c>
      <c r="AO61" s="115"/>
      <c r="AP61" s="116"/>
      <c r="AQ61" s="177"/>
      <c r="AR61" s="116"/>
      <c r="AS61" s="100"/>
      <c r="AT61" s="100"/>
      <c r="AU61" s="101"/>
    </row>
    <row r="62" spans="1:47" ht="15" hidden="1">
      <c r="A62" s="105">
        <v>45098</v>
      </c>
      <c r="B62" s="128" t="s">
        <v>151</v>
      </c>
      <c r="C62" s="293" t="s">
        <v>153</v>
      </c>
      <c r="D62" s="294">
        <v>112.44</v>
      </c>
      <c r="E62" s="141"/>
      <c r="F62" s="136"/>
      <c r="G62" s="136"/>
      <c r="H62" s="136"/>
      <c r="I62" s="117"/>
      <c r="J62" s="117"/>
      <c r="K62" s="118"/>
      <c r="L62" s="136"/>
      <c r="M62" s="136"/>
      <c r="N62" s="117"/>
      <c r="O62" s="117"/>
      <c r="P62" s="117"/>
      <c r="Q62" s="117"/>
      <c r="R62" s="117"/>
      <c r="S62" s="117"/>
      <c r="T62" s="117"/>
      <c r="U62" s="117"/>
      <c r="V62" s="117"/>
      <c r="W62" s="118"/>
      <c r="X62" s="119"/>
      <c r="Y62" s="117"/>
      <c r="Z62" s="117">
        <f>D62</f>
        <v>112.44</v>
      </c>
      <c r="AA62" s="117"/>
      <c r="AB62" s="117"/>
      <c r="AC62" s="117"/>
      <c r="AD62" s="117"/>
      <c r="AE62" s="118"/>
      <c r="AF62" s="117"/>
      <c r="AG62" s="117"/>
      <c r="AH62" s="118"/>
      <c r="AI62" s="197"/>
      <c r="AJ62" s="117"/>
      <c r="AK62" s="120"/>
      <c r="AL62" s="104">
        <f t="shared" si="1"/>
        <v>112.44</v>
      </c>
      <c r="AM62" s="114"/>
      <c r="AN62" s="115"/>
      <c r="AO62" s="115"/>
      <c r="AP62" s="116"/>
      <c r="AQ62" s="177"/>
      <c r="AR62" s="116"/>
      <c r="AS62" s="100"/>
      <c r="AT62" s="100"/>
      <c r="AU62" s="101"/>
    </row>
    <row r="63" spans="1:47" ht="15" hidden="1">
      <c r="A63" s="105">
        <v>45098</v>
      </c>
      <c r="B63" s="128" t="s">
        <v>152</v>
      </c>
      <c r="C63" s="293" t="s">
        <v>153</v>
      </c>
      <c r="D63" s="294">
        <v>89.45</v>
      </c>
      <c r="E63" s="141"/>
      <c r="F63" s="136"/>
      <c r="G63" s="136"/>
      <c r="H63" s="136"/>
      <c r="I63" s="117"/>
      <c r="J63" s="117"/>
      <c r="K63" s="118"/>
      <c r="L63" s="136"/>
      <c r="M63" s="136"/>
      <c r="N63" s="117"/>
      <c r="O63" s="117"/>
      <c r="P63" s="117"/>
      <c r="Q63" s="117"/>
      <c r="R63" s="117"/>
      <c r="S63" s="117"/>
      <c r="T63" s="117"/>
      <c r="U63" s="117"/>
      <c r="V63" s="117"/>
      <c r="W63" s="118"/>
      <c r="X63" s="119"/>
      <c r="Y63" s="117"/>
      <c r="Z63" s="117">
        <f>D63</f>
        <v>89.45</v>
      </c>
      <c r="AA63" s="117"/>
      <c r="AB63" s="117"/>
      <c r="AC63" s="117"/>
      <c r="AD63" s="117"/>
      <c r="AE63" s="118"/>
      <c r="AF63" s="117"/>
      <c r="AG63" s="117"/>
      <c r="AH63" s="118"/>
      <c r="AI63" s="197"/>
      <c r="AJ63" s="117"/>
      <c r="AK63" s="120"/>
      <c r="AL63" s="104">
        <f t="shared" si="1"/>
        <v>89.45</v>
      </c>
      <c r="AM63" s="114"/>
      <c r="AN63" s="115"/>
      <c r="AO63" s="115"/>
      <c r="AP63" s="116"/>
      <c r="AQ63" s="177"/>
      <c r="AR63" s="116"/>
      <c r="AS63" s="100"/>
      <c r="AT63" s="100"/>
      <c r="AU63" s="101"/>
    </row>
    <row r="64" spans="1:47" ht="15">
      <c r="A64" s="105">
        <v>45097</v>
      </c>
      <c r="B64" s="106" t="s">
        <v>106</v>
      </c>
      <c r="C64" s="108" t="s">
        <v>107</v>
      </c>
      <c r="D64" s="294">
        <v>593.24</v>
      </c>
      <c r="E64" s="144"/>
      <c r="F64" s="136">
        <f>D64</f>
        <v>593.24</v>
      </c>
      <c r="G64" s="136"/>
      <c r="H64" s="136"/>
      <c r="I64" s="117"/>
      <c r="J64" s="117"/>
      <c r="K64" s="118"/>
      <c r="L64" s="136"/>
      <c r="M64" s="136"/>
      <c r="N64" s="117"/>
      <c r="O64" s="117"/>
      <c r="P64" s="117"/>
      <c r="Q64" s="117"/>
      <c r="R64" s="117"/>
      <c r="S64" s="117"/>
      <c r="T64" s="117"/>
      <c r="U64" s="117"/>
      <c r="V64" s="117"/>
      <c r="W64" s="118"/>
      <c r="X64" s="119"/>
      <c r="Y64" s="117"/>
      <c r="Z64" s="117"/>
      <c r="AA64" s="117"/>
      <c r="AB64" s="117"/>
      <c r="AC64" s="117"/>
      <c r="AD64" s="117"/>
      <c r="AE64" s="118"/>
      <c r="AF64" s="117"/>
      <c r="AG64" s="117"/>
      <c r="AH64" s="118"/>
      <c r="AI64" s="197"/>
      <c r="AJ64" s="117"/>
      <c r="AK64" s="120"/>
      <c r="AL64" s="104">
        <f t="shared" si="1"/>
        <v>593.24</v>
      </c>
      <c r="AM64" s="114"/>
      <c r="AN64" s="115"/>
      <c r="AO64" s="115"/>
      <c r="AP64" s="116"/>
      <c r="AQ64" s="177"/>
      <c r="AR64" s="116"/>
      <c r="AS64" s="100"/>
      <c r="AT64" s="100"/>
      <c r="AU64" s="101"/>
    </row>
    <row r="65" spans="1:47" ht="15">
      <c r="A65" s="105">
        <v>45097</v>
      </c>
      <c r="B65" s="106" t="s">
        <v>106</v>
      </c>
      <c r="C65" s="108" t="s">
        <v>107</v>
      </c>
      <c r="D65" s="294">
        <v>74.55</v>
      </c>
      <c r="E65" s="144"/>
      <c r="F65" s="136">
        <f>D65</f>
        <v>74.55</v>
      </c>
      <c r="G65" s="136"/>
      <c r="H65" s="136"/>
      <c r="I65" s="117"/>
      <c r="J65" s="117"/>
      <c r="K65" s="118"/>
      <c r="L65" s="136"/>
      <c r="M65" s="136"/>
      <c r="N65" s="117"/>
      <c r="O65" s="117"/>
      <c r="P65" s="117"/>
      <c r="Q65" s="117"/>
      <c r="R65" s="117"/>
      <c r="S65" s="117"/>
      <c r="T65" s="117"/>
      <c r="U65" s="117"/>
      <c r="V65" s="117"/>
      <c r="W65" s="118"/>
      <c r="X65" s="119"/>
      <c r="Y65" s="117"/>
      <c r="Z65" s="117"/>
      <c r="AA65" s="117"/>
      <c r="AB65" s="117"/>
      <c r="AC65" s="117"/>
      <c r="AD65" s="117"/>
      <c r="AE65" s="118"/>
      <c r="AF65" s="117"/>
      <c r="AG65" s="117"/>
      <c r="AH65" s="118"/>
      <c r="AI65" s="197"/>
      <c r="AJ65" s="117"/>
      <c r="AK65" s="120"/>
      <c r="AL65" s="104">
        <f t="shared" si="1"/>
        <v>74.55</v>
      </c>
      <c r="AM65" s="114"/>
      <c r="AN65" s="115"/>
      <c r="AO65" s="115"/>
      <c r="AP65" s="116"/>
      <c r="AQ65" s="177"/>
      <c r="AR65" s="116"/>
      <c r="AS65" s="100"/>
      <c r="AT65" s="100"/>
      <c r="AU65" s="101"/>
    </row>
    <row r="66" spans="1:47" ht="15" hidden="1">
      <c r="A66" s="105">
        <v>45103</v>
      </c>
      <c r="B66" s="128" t="s">
        <v>155</v>
      </c>
      <c r="C66" s="142" t="s">
        <v>156</v>
      </c>
      <c r="D66" s="142">
        <v>828.31</v>
      </c>
      <c r="E66" s="145"/>
      <c r="F66" s="136"/>
      <c r="G66" s="136"/>
      <c r="H66" s="136"/>
      <c r="I66" s="117"/>
      <c r="J66" s="117"/>
      <c r="K66" s="118"/>
      <c r="L66" s="136"/>
      <c r="M66" s="136"/>
      <c r="N66" s="117"/>
      <c r="O66" s="117"/>
      <c r="P66" s="117">
        <f>D66</f>
        <v>828.31</v>
      </c>
      <c r="Q66" s="117"/>
      <c r="R66" s="117"/>
      <c r="S66" s="117"/>
      <c r="T66" s="117"/>
      <c r="U66" s="117"/>
      <c r="V66" s="117"/>
      <c r="W66" s="118"/>
      <c r="X66" s="119"/>
      <c r="Y66" s="117"/>
      <c r="Z66" s="117"/>
      <c r="AA66" s="117"/>
      <c r="AB66" s="117"/>
      <c r="AC66" s="117"/>
      <c r="AD66" s="117"/>
      <c r="AE66" s="118"/>
      <c r="AF66" s="117"/>
      <c r="AG66" s="117"/>
      <c r="AH66" s="118"/>
      <c r="AI66" s="197"/>
      <c r="AJ66" s="117"/>
      <c r="AK66" s="120"/>
      <c r="AL66" s="104">
        <f t="shared" si="1"/>
        <v>828.31</v>
      </c>
      <c r="AM66" s="114"/>
      <c r="AN66" s="115"/>
      <c r="AO66" s="115"/>
      <c r="AP66" s="116"/>
      <c r="AQ66" s="177"/>
      <c r="AR66" s="116"/>
      <c r="AS66" s="100"/>
      <c r="AT66" s="100"/>
      <c r="AU66" s="101"/>
    </row>
    <row r="67" spans="1:47" ht="15" hidden="1">
      <c r="A67" s="105">
        <v>45107</v>
      </c>
      <c r="B67" s="128" t="s">
        <v>157</v>
      </c>
      <c r="C67" s="142" t="s">
        <v>24</v>
      </c>
      <c r="D67" s="142">
        <v>250</v>
      </c>
      <c r="E67" s="144"/>
      <c r="F67" s="136"/>
      <c r="G67" s="136"/>
      <c r="H67" s="136"/>
      <c r="I67" s="117"/>
      <c r="J67" s="117"/>
      <c r="K67" s="118"/>
      <c r="L67" s="136"/>
      <c r="M67" s="136"/>
      <c r="N67" s="117"/>
      <c r="O67" s="117"/>
      <c r="P67" s="117"/>
      <c r="Q67" s="117"/>
      <c r="R67" s="117"/>
      <c r="S67" s="117"/>
      <c r="T67" s="117"/>
      <c r="U67" s="117"/>
      <c r="V67" s="117"/>
      <c r="W67" s="118"/>
      <c r="X67" s="119"/>
      <c r="Y67" s="117"/>
      <c r="Z67" s="117"/>
      <c r="AA67" s="117"/>
      <c r="AB67" s="117"/>
      <c r="AC67" s="117"/>
      <c r="AD67" s="117"/>
      <c r="AE67" s="118"/>
      <c r="AF67" s="117"/>
      <c r="AG67" s="117"/>
      <c r="AH67" s="118"/>
      <c r="AI67" s="197"/>
      <c r="AJ67" s="117"/>
      <c r="AK67" s="120"/>
      <c r="AL67" s="104">
        <f t="shared" ref="AL67:AL73" si="3">SUM(F67:AJ67)</f>
        <v>0</v>
      </c>
      <c r="AM67" s="114"/>
      <c r="AN67" s="115">
        <f>D67</f>
        <v>250</v>
      </c>
      <c r="AO67" s="115"/>
      <c r="AP67" s="116"/>
      <c r="AQ67" s="177"/>
      <c r="AR67" s="116"/>
      <c r="AS67" s="100"/>
      <c r="AT67" s="100"/>
      <c r="AU67" s="101"/>
    </row>
    <row r="68" spans="1:47" ht="15" hidden="1">
      <c r="A68" s="105">
        <v>45107</v>
      </c>
      <c r="B68" s="128" t="s">
        <v>158</v>
      </c>
      <c r="C68" s="142" t="s">
        <v>161</v>
      </c>
      <c r="D68" s="142">
        <v>18</v>
      </c>
      <c r="E68" s="144"/>
      <c r="F68" s="136"/>
      <c r="G68" s="136"/>
      <c r="H68" s="136"/>
      <c r="I68" s="117"/>
      <c r="J68" s="117"/>
      <c r="K68" s="118"/>
      <c r="L68" s="136"/>
      <c r="M68" s="136"/>
      <c r="N68" s="117"/>
      <c r="O68" s="117"/>
      <c r="P68" s="117"/>
      <c r="Q68" s="117">
        <f>D68</f>
        <v>18</v>
      </c>
      <c r="R68" s="117"/>
      <c r="S68" s="117"/>
      <c r="T68" s="117"/>
      <c r="U68" s="117"/>
      <c r="V68" s="117"/>
      <c r="W68" s="118"/>
      <c r="X68" s="119"/>
      <c r="Y68" s="117"/>
      <c r="Z68" s="117"/>
      <c r="AA68" s="117"/>
      <c r="AB68" s="117"/>
      <c r="AC68" s="117"/>
      <c r="AD68" s="117"/>
      <c r="AE68" s="118"/>
      <c r="AF68" s="117"/>
      <c r="AG68" s="117"/>
      <c r="AH68" s="118"/>
      <c r="AI68" s="197"/>
      <c r="AJ68" s="117"/>
      <c r="AK68" s="120"/>
      <c r="AL68" s="104">
        <f t="shared" si="3"/>
        <v>18</v>
      </c>
      <c r="AM68" s="114"/>
      <c r="AN68" s="115"/>
      <c r="AO68" s="115"/>
      <c r="AP68" s="116"/>
      <c r="AQ68" s="177"/>
      <c r="AR68" s="116"/>
      <c r="AS68" s="100"/>
      <c r="AT68" s="100"/>
      <c r="AU68" s="101"/>
    </row>
    <row r="69" spans="1:47" ht="15" hidden="1">
      <c r="A69" s="105">
        <v>45110</v>
      </c>
      <c r="B69" s="128" t="s">
        <v>182</v>
      </c>
      <c r="C69" s="142" t="s">
        <v>17</v>
      </c>
      <c r="D69" s="302">
        <v>316.19</v>
      </c>
      <c r="E69" s="144"/>
      <c r="F69" s="136"/>
      <c r="G69" s="136"/>
      <c r="H69" s="136"/>
      <c r="I69" s="117"/>
      <c r="J69" s="117"/>
      <c r="K69" s="118"/>
      <c r="L69" s="136"/>
      <c r="M69" s="136"/>
      <c r="N69" s="117"/>
      <c r="O69" s="117"/>
      <c r="P69" s="117"/>
      <c r="Q69" s="117"/>
      <c r="R69" s="117"/>
      <c r="S69" s="117">
        <f>D69</f>
        <v>316.19</v>
      </c>
      <c r="T69" s="117"/>
      <c r="U69" s="117"/>
      <c r="V69" s="117"/>
      <c r="W69" s="118"/>
      <c r="X69" s="119"/>
      <c r="Y69" s="117"/>
      <c r="Z69" s="117"/>
      <c r="AA69" s="117"/>
      <c r="AB69" s="117"/>
      <c r="AC69" s="117"/>
      <c r="AD69" s="117"/>
      <c r="AE69" s="118"/>
      <c r="AF69" s="117"/>
      <c r="AG69" s="117"/>
      <c r="AH69" s="118"/>
      <c r="AI69" s="197"/>
      <c r="AJ69" s="117"/>
      <c r="AK69" s="120"/>
      <c r="AL69" s="104"/>
      <c r="AM69" s="114"/>
      <c r="AN69" s="115"/>
      <c r="AO69" s="115"/>
      <c r="AP69" s="116"/>
      <c r="AQ69" s="177"/>
      <c r="AR69" s="116"/>
      <c r="AS69" s="100"/>
      <c r="AT69" s="100"/>
      <c r="AU69" s="101"/>
    </row>
    <row r="70" spans="1:47" ht="15" hidden="1">
      <c r="A70" s="105">
        <v>45124</v>
      </c>
      <c r="B70" s="140" t="s">
        <v>160</v>
      </c>
      <c r="C70" s="142" t="s">
        <v>24</v>
      </c>
      <c r="D70" s="302">
        <v>766.55</v>
      </c>
      <c r="E70" s="144"/>
      <c r="F70" s="136"/>
      <c r="G70" s="136"/>
      <c r="H70" s="136"/>
      <c r="I70" s="117"/>
      <c r="J70" s="117"/>
      <c r="K70" s="118"/>
      <c r="L70" s="136"/>
      <c r="M70" s="136"/>
      <c r="N70" s="117"/>
      <c r="O70" s="117"/>
      <c r="P70" s="117"/>
      <c r="Q70" s="117"/>
      <c r="R70" s="117"/>
      <c r="S70" s="142"/>
      <c r="T70" s="117"/>
      <c r="U70" s="117"/>
      <c r="V70" s="117"/>
      <c r="W70" s="118"/>
      <c r="X70" s="119"/>
      <c r="Y70" s="117"/>
      <c r="Z70" s="117"/>
      <c r="AA70" s="117"/>
      <c r="AB70" s="117"/>
      <c r="AC70" s="117"/>
      <c r="AD70" s="117"/>
      <c r="AE70" s="118"/>
      <c r="AF70" s="117"/>
      <c r="AG70" s="117"/>
      <c r="AH70" s="118"/>
      <c r="AI70" s="197"/>
      <c r="AJ70" s="117"/>
      <c r="AK70" s="120"/>
      <c r="AL70" s="104">
        <f t="shared" si="3"/>
        <v>0</v>
      </c>
      <c r="AM70" s="114"/>
      <c r="AN70" s="115">
        <f>D70</f>
        <v>766.55</v>
      </c>
      <c r="AO70" s="115"/>
      <c r="AP70" s="116"/>
      <c r="AQ70" s="177"/>
      <c r="AR70" s="116"/>
      <c r="AS70" s="100"/>
      <c r="AT70" s="100"/>
      <c r="AU70" s="101"/>
    </row>
    <row r="71" spans="1:47" ht="15" hidden="1">
      <c r="A71" s="105">
        <v>45124</v>
      </c>
      <c r="B71" s="129" t="s">
        <v>162</v>
      </c>
      <c r="C71" s="146" t="s">
        <v>24</v>
      </c>
      <c r="D71" s="303">
        <v>117.33</v>
      </c>
      <c r="E71" s="145"/>
      <c r="F71" s="136"/>
      <c r="G71" s="136"/>
      <c r="H71" s="136"/>
      <c r="I71" s="117"/>
      <c r="J71" s="117"/>
      <c r="K71" s="118"/>
      <c r="L71" s="136"/>
      <c r="M71" s="136"/>
      <c r="N71" s="117"/>
      <c r="O71" s="117"/>
      <c r="P71" s="117"/>
      <c r="Q71" s="117"/>
      <c r="R71" s="117"/>
      <c r="S71" s="117"/>
      <c r="T71" s="117"/>
      <c r="U71" s="117"/>
      <c r="V71" s="117"/>
      <c r="W71" s="118"/>
      <c r="X71" s="119"/>
      <c r="Y71" s="117"/>
      <c r="Z71" s="117"/>
      <c r="AA71" s="117"/>
      <c r="AB71" s="117"/>
      <c r="AC71" s="117"/>
      <c r="AD71" s="117"/>
      <c r="AE71" s="118"/>
      <c r="AF71" s="117"/>
      <c r="AG71" s="117"/>
      <c r="AH71" s="118"/>
      <c r="AI71" s="197"/>
      <c r="AJ71" s="117"/>
      <c r="AK71" s="120"/>
      <c r="AL71" s="104">
        <f t="shared" si="3"/>
        <v>0</v>
      </c>
      <c r="AM71" s="114"/>
      <c r="AN71" s="115">
        <f>D71</f>
        <v>117.33</v>
      </c>
      <c r="AO71" s="146"/>
      <c r="AP71" s="116"/>
      <c r="AQ71" s="177"/>
      <c r="AR71" s="116"/>
      <c r="AS71" s="100"/>
      <c r="AT71" s="100"/>
      <c r="AU71" s="101"/>
    </row>
    <row r="72" spans="1:47" ht="15">
      <c r="A72" s="105">
        <v>45124</v>
      </c>
      <c r="B72" s="106" t="s">
        <v>106</v>
      </c>
      <c r="C72" s="146" t="s">
        <v>110</v>
      </c>
      <c r="D72" s="303">
        <v>715.54</v>
      </c>
      <c r="E72" s="145"/>
      <c r="F72" s="136"/>
      <c r="G72" s="136"/>
      <c r="H72" s="136"/>
      <c r="I72" s="117"/>
      <c r="J72" s="117">
        <f>D72</f>
        <v>715.54</v>
      </c>
      <c r="K72" s="118"/>
      <c r="L72" s="136"/>
      <c r="M72" s="136"/>
      <c r="N72" s="117"/>
      <c r="O72" s="117"/>
      <c r="P72" s="117"/>
      <c r="Q72" s="117"/>
      <c r="R72" s="117"/>
      <c r="S72" s="117"/>
      <c r="T72" s="146"/>
      <c r="U72" s="117"/>
      <c r="V72" s="117"/>
      <c r="W72" s="118"/>
      <c r="X72" s="119"/>
      <c r="Y72" s="117"/>
      <c r="Z72" s="117"/>
      <c r="AA72" s="117"/>
      <c r="AB72" s="117"/>
      <c r="AC72" s="126"/>
      <c r="AD72" s="117"/>
      <c r="AE72" s="118"/>
      <c r="AF72" s="117"/>
      <c r="AG72" s="117"/>
      <c r="AH72" s="118"/>
      <c r="AI72" s="197"/>
      <c r="AJ72" s="117"/>
      <c r="AK72" s="120"/>
      <c r="AL72" s="104">
        <f t="shared" si="3"/>
        <v>715.54</v>
      </c>
      <c r="AM72" s="114"/>
      <c r="AN72" s="115"/>
      <c r="AO72" s="115"/>
      <c r="AP72" s="116"/>
      <c r="AQ72" s="177"/>
      <c r="AR72" s="116"/>
      <c r="AS72" s="100"/>
      <c r="AT72" s="100"/>
      <c r="AU72" s="101"/>
    </row>
    <row r="73" spans="1:47" ht="15">
      <c r="A73" s="105">
        <v>45124</v>
      </c>
      <c r="B73" s="106" t="s">
        <v>106</v>
      </c>
      <c r="C73" s="146" t="s">
        <v>75</v>
      </c>
      <c r="D73" s="303">
        <v>543.84</v>
      </c>
      <c r="E73" s="144"/>
      <c r="F73" s="136">
        <f>D73</f>
        <v>543.84</v>
      </c>
      <c r="G73" s="136"/>
      <c r="H73" s="136"/>
      <c r="I73" s="117"/>
      <c r="J73" s="146"/>
      <c r="K73" s="118"/>
      <c r="L73" s="136"/>
      <c r="M73" s="136"/>
      <c r="N73" s="117"/>
      <c r="O73" s="117"/>
      <c r="P73" s="117"/>
      <c r="Q73" s="117"/>
      <c r="R73" s="117"/>
      <c r="S73" s="117"/>
      <c r="T73" s="117"/>
      <c r="U73" s="117"/>
      <c r="V73" s="117"/>
      <c r="W73" s="118"/>
      <c r="X73" s="119"/>
      <c r="Y73" s="126"/>
      <c r="Z73" s="117"/>
      <c r="AA73" s="117"/>
      <c r="AB73" s="117"/>
      <c r="AC73" s="146"/>
      <c r="AD73" s="117"/>
      <c r="AE73" s="118"/>
      <c r="AF73" s="117"/>
      <c r="AG73" s="117"/>
      <c r="AH73" s="118"/>
      <c r="AI73" s="197"/>
      <c r="AJ73" s="117"/>
      <c r="AK73" s="120"/>
      <c r="AL73" s="104">
        <f t="shared" si="3"/>
        <v>543.84</v>
      </c>
      <c r="AM73" s="114"/>
      <c r="AN73" s="115"/>
      <c r="AO73" s="115"/>
      <c r="AP73" s="116"/>
      <c r="AQ73" s="177"/>
      <c r="AR73" s="116"/>
      <c r="AS73" s="100"/>
      <c r="AT73" s="100"/>
      <c r="AU73" s="101"/>
    </row>
    <row r="74" spans="1:47" ht="15">
      <c r="A74" s="105">
        <v>45124</v>
      </c>
      <c r="B74" s="106" t="s">
        <v>106</v>
      </c>
      <c r="C74" s="146" t="s">
        <v>75</v>
      </c>
      <c r="D74" s="303">
        <v>778.82</v>
      </c>
      <c r="E74" s="145"/>
      <c r="F74" s="136">
        <f>D74</f>
        <v>778.82</v>
      </c>
      <c r="G74" s="136"/>
      <c r="H74" s="136"/>
      <c r="I74" s="117"/>
      <c r="J74" s="117"/>
      <c r="K74" s="118"/>
      <c r="L74" s="136"/>
      <c r="M74" s="136"/>
      <c r="N74" s="117"/>
      <c r="O74" s="117"/>
      <c r="P74" s="117"/>
      <c r="Q74" s="117"/>
      <c r="R74" s="117"/>
      <c r="S74" s="117"/>
      <c r="T74" s="117"/>
      <c r="U74" s="117"/>
      <c r="V74" s="117"/>
      <c r="W74" s="118"/>
      <c r="X74" s="119"/>
      <c r="Y74" s="126"/>
      <c r="Z74" s="117"/>
      <c r="AA74" s="117"/>
      <c r="AB74" s="117"/>
      <c r="AC74" s="117"/>
      <c r="AD74" s="117"/>
      <c r="AE74" s="118"/>
      <c r="AF74" s="117"/>
      <c r="AG74" s="117"/>
      <c r="AH74" s="118"/>
      <c r="AI74" s="197"/>
      <c r="AJ74" s="117"/>
      <c r="AK74" s="120"/>
      <c r="AL74" s="104">
        <f t="shared" ref="AL74:AL93" si="4">SUM(F74:AJ74)</f>
        <v>778.82</v>
      </c>
      <c r="AM74" s="114"/>
      <c r="AN74" s="115"/>
      <c r="AO74" s="115"/>
      <c r="AP74" s="116"/>
      <c r="AQ74" s="177"/>
      <c r="AR74" s="116"/>
      <c r="AS74" s="100"/>
      <c r="AT74" s="100"/>
      <c r="AU74" s="101"/>
    </row>
    <row r="75" spans="1:47" ht="15">
      <c r="A75" s="105">
        <v>45124</v>
      </c>
      <c r="B75" s="106" t="s">
        <v>106</v>
      </c>
      <c r="C75" s="108" t="s">
        <v>79</v>
      </c>
      <c r="D75" s="304">
        <v>83.08</v>
      </c>
      <c r="E75" s="145"/>
      <c r="F75" s="146"/>
      <c r="G75" s="146">
        <f>D75</f>
        <v>83.08</v>
      </c>
      <c r="H75" s="146"/>
      <c r="I75" s="117"/>
      <c r="J75" s="117"/>
      <c r="K75" s="118"/>
      <c r="L75" s="146"/>
      <c r="M75" s="146"/>
      <c r="N75" s="117"/>
      <c r="O75" s="117"/>
      <c r="P75" s="117"/>
      <c r="Q75" s="117"/>
      <c r="R75" s="117"/>
      <c r="S75" s="117"/>
      <c r="T75" s="117"/>
      <c r="U75" s="117"/>
      <c r="V75" s="117"/>
      <c r="W75" s="118"/>
      <c r="X75" s="119"/>
      <c r="Y75" s="126"/>
      <c r="Z75" s="117"/>
      <c r="AA75" s="117"/>
      <c r="AB75" s="117"/>
      <c r="AC75" s="117"/>
      <c r="AD75" s="117"/>
      <c r="AE75" s="118"/>
      <c r="AF75" s="117"/>
      <c r="AG75" s="117"/>
      <c r="AH75" s="118"/>
      <c r="AI75" s="197"/>
      <c r="AJ75" s="117"/>
      <c r="AK75" s="120"/>
      <c r="AL75" s="104">
        <f t="shared" si="4"/>
        <v>83.08</v>
      </c>
      <c r="AM75" s="114"/>
      <c r="AN75" s="115"/>
      <c r="AO75" s="115"/>
      <c r="AP75" s="116"/>
      <c r="AQ75" s="177"/>
      <c r="AR75" s="116"/>
      <c r="AS75" s="100"/>
      <c r="AT75" s="100"/>
      <c r="AU75" s="101"/>
    </row>
    <row r="76" spans="1:47" ht="15">
      <c r="A76" s="105">
        <v>45124</v>
      </c>
      <c r="B76" s="106" t="s">
        <v>106</v>
      </c>
      <c r="C76" s="262" t="s">
        <v>80</v>
      </c>
      <c r="D76" s="304">
        <v>37.72</v>
      </c>
      <c r="E76" s="145"/>
      <c r="F76" s="146"/>
      <c r="G76" s="146"/>
      <c r="H76" s="146">
        <f>D76</f>
        <v>37.72</v>
      </c>
      <c r="I76" s="117"/>
      <c r="J76" s="117"/>
      <c r="K76" s="118"/>
      <c r="L76" s="146"/>
      <c r="M76" s="146"/>
      <c r="N76" s="117"/>
      <c r="O76" s="117"/>
      <c r="P76" s="117"/>
      <c r="Q76" s="117"/>
      <c r="R76" s="117"/>
      <c r="S76" s="117"/>
      <c r="T76" s="117"/>
      <c r="U76" s="117"/>
      <c r="V76" s="117"/>
      <c r="W76" s="118"/>
      <c r="X76" s="119"/>
      <c r="Y76" s="126"/>
      <c r="Z76" s="117"/>
      <c r="AA76" s="117"/>
      <c r="AB76" s="117"/>
      <c r="AC76" s="117"/>
      <c r="AD76" s="117"/>
      <c r="AE76" s="118"/>
      <c r="AF76" s="117"/>
      <c r="AG76" s="117"/>
      <c r="AH76" s="118"/>
      <c r="AI76" s="197"/>
      <c r="AJ76" s="117"/>
      <c r="AK76" s="120"/>
      <c r="AL76" s="104">
        <f t="shared" si="4"/>
        <v>37.72</v>
      </c>
      <c r="AM76" s="114"/>
      <c r="AN76" s="115"/>
      <c r="AO76" s="115"/>
      <c r="AP76" s="116"/>
      <c r="AQ76" s="177"/>
      <c r="AR76" s="116"/>
      <c r="AS76" s="100"/>
      <c r="AT76" s="100"/>
      <c r="AU76" s="101"/>
    </row>
    <row r="77" spans="1:47" ht="15">
      <c r="A77" s="105">
        <v>45124</v>
      </c>
      <c r="B77" s="106" t="s">
        <v>106</v>
      </c>
      <c r="C77" s="284" t="s">
        <v>81</v>
      </c>
      <c r="D77" s="304">
        <f>359</f>
        <v>359</v>
      </c>
      <c r="E77" s="145"/>
      <c r="F77" s="146"/>
      <c r="G77" s="146"/>
      <c r="H77" s="146"/>
      <c r="I77" s="117">
        <f>D77</f>
        <v>359</v>
      </c>
      <c r="J77" s="117"/>
      <c r="K77" s="118"/>
      <c r="L77" s="146"/>
      <c r="M77" s="146"/>
      <c r="N77" s="117"/>
      <c r="O77" s="117"/>
      <c r="P77" s="117"/>
      <c r="Q77" s="117"/>
      <c r="R77" s="117"/>
      <c r="S77" s="117"/>
      <c r="T77" s="117"/>
      <c r="U77" s="117"/>
      <c r="V77" s="126"/>
      <c r="W77" s="118"/>
      <c r="X77" s="119"/>
      <c r="Y77" s="117"/>
      <c r="Z77" s="117"/>
      <c r="AA77" s="117"/>
      <c r="AB77" s="117"/>
      <c r="AC77" s="117"/>
      <c r="AD77" s="117"/>
      <c r="AE77" s="118"/>
      <c r="AF77" s="117"/>
      <c r="AG77" s="117"/>
      <c r="AH77" s="118"/>
      <c r="AI77" s="197"/>
      <c r="AJ77" s="117"/>
      <c r="AK77" s="120"/>
      <c r="AL77" s="104">
        <f t="shared" si="4"/>
        <v>359</v>
      </c>
      <c r="AM77" s="114"/>
      <c r="AN77" s="115"/>
      <c r="AO77" s="115"/>
      <c r="AP77" s="116"/>
      <c r="AQ77" s="177"/>
      <c r="AR77" s="116"/>
      <c r="AS77" s="100"/>
      <c r="AT77" s="100"/>
      <c r="AU77" s="101"/>
    </row>
    <row r="78" spans="1:47" ht="15" hidden="1">
      <c r="A78" s="105">
        <v>45124</v>
      </c>
      <c r="B78" s="127" t="s">
        <v>163</v>
      </c>
      <c r="C78" s="146" t="s">
        <v>23</v>
      </c>
      <c r="D78" s="303">
        <v>48.43</v>
      </c>
      <c r="E78" s="145"/>
      <c r="F78" s="146"/>
      <c r="G78" s="146"/>
      <c r="H78" s="146"/>
      <c r="I78" s="117"/>
      <c r="J78" s="117"/>
      <c r="K78" s="118"/>
      <c r="L78" s="146">
        <f>D78</f>
        <v>48.43</v>
      </c>
      <c r="M78" s="146"/>
      <c r="N78" s="117"/>
      <c r="O78" s="117"/>
      <c r="P78" s="117"/>
      <c r="Q78" s="117"/>
      <c r="R78" s="117"/>
      <c r="S78" s="117"/>
      <c r="T78" s="117"/>
      <c r="U78" s="117"/>
      <c r="V78" s="117"/>
      <c r="W78" s="118"/>
      <c r="X78" s="119"/>
      <c r="Y78" s="117"/>
      <c r="Z78" s="117"/>
      <c r="AA78" s="117"/>
      <c r="AB78" s="117"/>
      <c r="AC78" s="117"/>
      <c r="AD78" s="117"/>
      <c r="AE78" s="118"/>
      <c r="AF78" s="117"/>
      <c r="AG78" s="117"/>
      <c r="AH78" s="118"/>
      <c r="AI78" s="197"/>
      <c r="AJ78" s="117"/>
      <c r="AK78" s="120"/>
      <c r="AL78" s="104">
        <f t="shared" si="4"/>
        <v>48.43</v>
      </c>
      <c r="AM78" s="114"/>
      <c r="AN78" s="126"/>
      <c r="AO78" s="115"/>
      <c r="AP78" s="116"/>
      <c r="AQ78" s="177"/>
      <c r="AR78" s="116"/>
      <c r="AS78" s="100"/>
      <c r="AT78" s="100"/>
      <c r="AU78" s="101"/>
    </row>
    <row r="79" spans="1:47" ht="15" hidden="1">
      <c r="A79" s="105">
        <v>45124</v>
      </c>
      <c r="B79" s="298" t="s">
        <v>164</v>
      </c>
      <c r="C79" s="146" t="s">
        <v>24</v>
      </c>
      <c r="D79" s="303">
        <v>329.99</v>
      </c>
      <c r="E79" s="144"/>
      <c r="F79" s="136"/>
      <c r="G79" s="136"/>
      <c r="H79" s="136"/>
      <c r="I79" s="117"/>
      <c r="J79" s="117"/>
      <c r="K79" s="118"/>
      <c r="L79" s="136"/>
      <c r="M79" s="136"/>
      <c r="N79" s="117"/>
      <c r="O79" s="117"/>
      <c r="P79" s="117"/>
      <c r="Q79" s="117"/>
      <c r="R79" s="117"/>
      <c r="S79" s="117"/>
      <c r="T79" s="117"/>
      <c r="U79" s="117"/>
      <c r="V79" s="117"/>
      <c r="W79" s="118"/>
      <c r="X79" s="119"/>
      <c r="Y79" s="117"/>
      <c r="Z79" s="117"/>
      <c r="AA79" s="117"/>
      <c r="AB79" s="117"/>
      <c r="AC79" s="117"/>
      <c r="AD79" s="117"/>
      <c r="AE79" s="118"/>
      <c r="AF79" s="117"/>
      <c r="AG79" s="117"/>
      <c r="AH79" s="118"/>
      <c r="AI79" s="197"/>
      <c r="AJ79" s="117"/>
      <c r="AK79" s="120"/>
      <c r="AL79" s="104">
        <f t="shared" si="4"/>
        <v>0</v>
      </c>
      <c r="AM79" s="114"/>
      <c r="AN79" s="126">
        <f>D79</f>
        <v>329.99</v>
      </c>
      <c r="AO79" s="146"/>
      <c r="AP79" s="116"/>
      <c r="AQ79" s="177"/>
      <c r="AR79" s="116"/>
      <c r="AS79" s="100"/>
      <c r="AT79" s="100"/>
      <c r="AU79" s="101"/>
    </row>
    <row r="80" spans="1:47" ht="15" hidden="1">
      <c r="A80" s="105">
        <v>45124</v>
      </c>
      <c r="B80" s="127" t="s">
        <v>165</v>
      </c>
      <c r="C80" s="146" t="s">
        <v>24</v>
      </c>
      <c r="D80" s="303">
        <v>360</v>
      </c>
      <c r="E80" s="147"/>
      <c r="F80" s="136"/>
      <c r="G80" s="136"/>
      <c r="H80" s="136"/>
      <c r="I80" s="117"/>
      <c r="J80" s="117"/>
      <c r="K80" s="118"/>
      <c r="L80" s="136"/>
      <c r="M80" s="136"/>
      <c r="N80" s="117"/>
      <c r="O80" s="117"/>
      <c r="P80" s="117"/>
      <c r="Q80" s="117"/>
      <c r="R80" s="117"/>
      <c r="S80" s="117"/>
      <c r="T80" s="117"/>
      <c r="U80" s="117"/>
      <c r="V80" s="117"/>
      <c r="W80" s="118"/>
      <c r="X80" s="119"/>
      <c r="Y80" s="117"/>
      <c r="Z80" s="117"/>
      <c r="AA80" s="117"/>
      <c r="AB80" s="117"/>
      <c r="AC80" s="117"/>
      <c r="AD80" s="117"/>
      <c r="AE80" s="118"/>
      <c r="AF80" s="117"/>
      <c r="AG80" s="117"/>
      <c r="AH80" s="118"/>
      <c r="AI80" s="197"/>
      <c r="AJ80" s="117"/>
      <c r="AK80" s="120"/>
      <c r="AL80" s="104">
        <f t="shared" si="4"/>
        <v>0</v>
      </c>
      <c r="AM80" s="114"/>
      <c r="AN80" s="146">
        <f>D80</f>
        <v>360</v>
      </c>
      <c r="AO80" s="115"/>
      <c r="AP80" s="116"/>
      <c r="AQ80" s="177"/>
      <c r="AR80" s="116"/>
      <c r="AS80" s="100"/>
      <c r="AT80" s="100"/>
      <c r="AU80" s="101"/>
    </row>
    <row r="81" spans="1:47" ht="15" hidden="1">
      <c r="A81" s="105">
        <v>45124</v>
      </c>
      <c r="B81" s="192" t="s">
        <v>166</v>
      </c>
      <c r="C81" s="193" t="s">
        <v>9</v>
      </c>
      <c r="D81" s="305">
        <v>495.87</v>
      </c>
      <c r="E81" s="150"/>
      <c r="F81" s="136"/>
      <c r="G81" s="136"/>
      <c r="H81" s="136"/>
      <c r="I81" s="117"/>
      <c r="J81" s="117"/>
      <c r="K81" s="118"/>
      <c r="L81" s="136"/>
      <c r="M81" s="136"/>
      <c r="N81" s="117"/>
      <c r="O81" s="117"/>
      <c r="P81" s="117"/>
      <c r="Q81" s="117"/>
      <c r="R81" s="117"/>
      <c r="S81" s="117"/>
      <c r="T81" s="117"/>
      <c r="U81" s="117"/>
      <c r="V81" s="117"/>
      <c r="W81" s="118"/>
      <c r="X81" s="119"/>
      <c r="Y81" s="117"/>
      <c r="Z81" s="117"/>
      <c r="AA81" s="117"/>
      <c r="AB81" s="117"/>
      <c r="AC81" s="117"/>
      <c r="AD81" s="117"/>
      <c r="AE81" s="118"/>
      <c r="AF81" s="117"/>
      <c r="AG81" s="117"/>
      <c r="AH81" s="118"/>
      <c r="AI81" s="197"/>
      <c r="AJ81" s="117">
        <f>D81</f>
        <v>495.87</v>
      </c>
      <c r="AK81" s="120"/>
      <c r="AL81" s="104">
        <f t="shared" si="4"/>
        <v>495.87</v>
      </c>
      <c r="AM81" s="114"/>
      <c r="AN81" s="146"/>
      <c r="AO81" s="115"/>
      <c r="AP81" s="116"/>
      <c r="AQ81" s="177"/>
      <c r="AR81" s="116"/>
      <c r="AS81" s="100"/>
      <c r="AT81" s="100"/>
      <c r="AU81" s="101"/>
    </row>
    <row r="82" spans="1:47" ht="15" hidden="1">
      <c r="A82" s="105">
        <v>45124</v>
      </c>
      <c r="B82" s="127" t="s">
        <v>167</v>
      </c>
      <c r="C82" s="299" t="s">
        <v>38</v>
      </c>
      <c r="D82" s="303">
        <v>24</v>
      </c>
      <c r="E82" s="150"/>
      <c r="F82" s="136"/>
      <c r="G82" s="136"/>
      <c r="H82" s="136"/>
      <c r="I82" s="117"/>
      <c r="J82" s="117"/>
      <c r="K82" s="118"/>
      <c r="L82" s="136"/>
      <c r="M82" s="136"/>
      <c r="N82" s="117"/>
      <c r="O82" s="117"/>
      <c r="P82" s="117"/>
      <c r="Q82" s="117"/>
      <c r="R82" s="117"/>
      <c r="S82" s="117"/>
      <c r="T82" s="117"/>
      <c r="U82" s="117"/>
      <c r="V82" s="117"/>
      <c r="W82" s="118"/>
      <c r="X82" s="119"/>
      <c r="Y82" s="117"/>
      <c r="Z82" s="117"/>
      <c r="AA82" s="117"/>
      <c r="AB82" s="117"/>
      <c r="AC82" s="117">
        <f>D82</f>
        <v>24</v>
      </c>
      <c r="AD82" s="117"/>
      <c r="AE82" s="118"/>
      <c r="AF82" s="117"/>
      <c r="AG82" s="117"/>
      <c r="AH82" s="118"/>
      <c r="AI82" s="197"/>
      <c r="AJ82" s="117"/>
      <c r="AK82" s="120"/>
      <c r="AL82" s="104">
        <f t="shared" si="4"/>
        <v>24</v>
      </c>
      <c r="AM82" s="114"/>
      <c r="AN82" s="146"/>
      <c r="AO82" s="115"/>
      <c r="AP82" s="116"/>
      <c r="AQ82" s="177"/>
      <c r="AR82" s="116"/>
      <c r="AS82" s="100"/>
      <c r="AT82" s="100"/>
      <c r="AU82" s="101"/>
    </row>
    <row r="83" spans="1:47" ht="15" hidden="1">
      <c r="A83" s="105">
        <v>45124</v>
      </c>
      <c r="B83" s="127" t="s">
        <v>168</v>
      </c>
      <c r="C83" s="151" t="s">
        <v>169</v>
      </c>
      <c r="D83" s="303">
        <v>140</v>
      </c>
      <c r="E83" s="150"/>
      <c r="F83" s="136"/>
      <c r="G83" s="136"/>
      <c r="H83" s="136"/>
      <c r="I83" s="117"/>
      <c r="J83" s="117"/>
      <c r="K83" s="118"/>
      <c r="L83" s="136"/>
      <c r="M83" s="136"/>
      <c r="N83" s="117"/>
      <c r="O83" s="117"/>
      <c r="P83" s="117"/>
      <c r="Q83" s="117"/>
      <c r="R83" s="117"/>
      <c r="S83" s="117"/>
      <c r="T83" s="117"/>
      <c r="U83" s="117"/>
      <c r="V83" s="117">
        <f>D83</f>
        <v>140</v>
      </c>
      <c r="W83" s="118"/>
      <c r="X83" s="119"/>
      <c r="Y83" s="117"/>
      <c r="Z83" s="117"/>
      <c r="AA83" s="117"/>
      <c r="AB83" s="117"/>
      <c r="AC83" s="117"/>
      <c r="AD83" s="117"/>
      <c r="AE83" s="118"/>
      <c r="AF83" s="117"/>
      <c r="AG83" s="117"/>
      <c r="AH83" s="118"/>
      <c r="AI83" s="197"/>
      <c r="AJ83" s="117"/>
      <c r="AK83" s="120"/>
      <c r="AL83" s="104">
        <f t="shared" si="4"/>
        <v>140</v>
      </c>
      <c r="AM83" s="114"/>
      <c r="AN83" s="146"/>
      <c r="AO83" s="115"/>
      <c r="AP83" s="116"/>
      <c r="AQ83" s="177"/>
      <c r="AR83" s="116"/>
      <c r="AS83" s="100"/>
      <c r="AT83" s="100"/>
      <c r="AU83" s="101"/>
    </row>
    <row r="84" spans="1:47" ht="15" hidden="1">
      <c r="A84" s="105">
        <v>45124</v>
      </c>
      <c r="B84" s="298" t="s">
        <v>170</v>
      </c>
      <c r="C84" s="299" t="s">
        <v>38</v>
      </c>
      <c r="D84" s="303">
        <v>114</v>
      </c>
      <c r="E84" s="152"/>
      <c r="F84" s="136"/>
      <c r="G84" s="136"/>
      <c r="H84" s="136"/>
      <c r="I84" s="117"/>
      <c r="J84" s="117"/>
      <c r="K84" s="118"/>
      <c r="L84" s="136"/>
      <c r="M84" s="136"/>
      <c r="N84" s="117"/>
      <c r="O84" s="117"/>
      <c r="P84" s="117"/>
      <c r="Q84" s="117"/>
      <c r="R84" s="117"/>
      <c r="S84" s="117"/>
      <c r="T84" s="117"/>
      <c r="U84" s="117"/>
      <c r="V84" s="117"/>
      <c r="W84" s="118"/>
      <c r="X84" s="119"/>
      <c r="Y84" s="117"/>
      <c r="Z84" s="117"/>
      <c r="AA84" s="117"/>
      <c r="AB84" s="117"/>
      <c r="AC84" s="117">
        <f>D84</f>
        <v>114</v>
      </c>
      <c r="AD84" s="117"/>
      <c r="AE84" s="118"/>
      <c r="AF84" s="117"/>
      <c r="AG84" s="117"/>
      <c r="AH84" s="118"/>
      <c r="AI84" s="197"/>
      <c r="AJ84" s="117"/>
      <c r="AK84" s="120"/>
      <c r="AL84" s="104">
        <f t="shared" si="4"/>
        <v>114</v>
      </c>
      <c r="AM84" s="114"/>
      <c r="AN84" s="146"/>
      <c r="AO84" s="115"/>
      <c r="AP84" s="116"/>
      <c r="AQ84" s="177"/>
      <c r="AR84" s="116"/>
      <c r="AS84" s="100"/>
      <c r="AT84" s="100"/>
      <c r="AU84" s="101"/>
    </row>
    <row r="85" spans="1:47" ht="15" hidden="1">
      <c r="A85" s="105">
        <v>45124</v>
      </c>
      <c r="B85" s="127" t="s">
        <v>177</v>
      </c>
      <c r="C85" s="151" t="s">
        <v>23</v>
      </c>
      <c r="D85" s="303">
        <v>72.849999999999994</v>
      </c>
      <c r="E85" s="152"/>
      <c r="F85" s="136"/>
      <c r="G85" s="136"/>
      <c r="H85" s="136"/>
      <c r="I85" s="117"/>
      <c r="J85" s="117"/>
      <c r="K85" s="118"/>
      <c r="L85" s="136">
        <f>D85</f>
        <v>72.849999999999994</v>
      </c>
      <c r="M85" s="136"/>
      <c r="N85" s="117"/>
      <c r="O85" s="117"/>
      <c r="P85" s="117"/>
      <c r="Q85" s="117"/>
      <c r="R85" s="117"/>
      <c r="S85" s="117"/>
      <c r="T85" s="117"/>
      <c r="U85" s="117"/>
      <c r="V85" s="117"/>
      <c r="W85" s="118"/>
      <c r="X85" s="119"/>
      <c r="Y85" s="117"/>
      <c r="Z85" s="117"/>
      <c r="AA85" s="117"/>
      <c r="AB85" s="117"/>
      <c r="AC85" s="117"/>
      <c r="AD85" s="117"/>
      <c r="AE85" s="118"/>
      <c r="AF85" s="117"/>
      <c r="AG85" s="117"/>
      <c r="AH85" s="118"/>
      <c r="AI85" s="197"/>
      <c r="AJ85" s="117"/>
      <c r="AK85" s="120"/>
      <c r="AL85" s="104">
        <f t="shared" si="4"/>
        <v>72.849999999999994</v>
      </c>
      <c r="AM85" s="114"/>
      <c r="AN85" s="146"/>
      <c r="AO85" s="115"/>
      <c r="AP85" s="116"/>
      <c r="AQ85" s="177"/>
      <c r="AR85" s="116"/>
      <c r="AS85" s="100"/>
      <c r="AT85" s="100"/>
      <c r="AU85" s="101"/>
    </row>
    <row r="86" spans="1:47" ht="15" hidden="1">
      <c r="A86" s="105">
        <v>45124</v>
      </c>
      <c r="B86" s="127" t="s">
        <v>171</v>
      </c>
      <c r="C86" s="151" t="s">
        <v>72</v>
      </c>
      <c r="D86" s="303">
        <v>41.87</v>
      </c>
      <c r="E86" s="152"/>
      <c r="F86" s="136"/>
      <c r="G86" s="136"/>
      <c r="H86" s="136"/>
      <c r="I86" s="117"/>
      <c r="J86" s="117"/>
      <c r="K86" s="118"/>
      <c r="L86" s="136"/>
      <c r="M86" s="136"/>
      <c r="N86" s="117"/>
      <c r="O86" s="117"/>
      <c r="P86" s="117"/>
      <c r="Q86" s="117"/>
      <c r="R86" s="117"/>
      <c r="S86" s="117"/>
      <c r="T86" s="117"/>
      <c r="U86" s="117"/>
      <c r="V86" s="117"/>
      <c r="W86" s="118"/>
      <c r="X86" s="119"/>
      <c r="Y86" s="117">
        <f>D86</f>
        <v>41.87</v>
      </c>
      <c r="Z86" s="117"/>
      <c r="AA86" s="117"/>
      <c r="AB86" s="117"/>
      <c r="AC86" s="117"/>
      <c r="AD86" s="117"/>
      <c r="AE86" s="118"/>
      <c r="AF86" s="117"/>
      <c r="AG86" s="117"/>
      <c r="AH86" s="118"/>
      <c r="AI86" s="197"/>
      <c r="AJ86" s="117"/>
      <c r="AK86" s="120"/>
      <c r="AL86" s="104">
        <f t="shared" si="4"/>
        <v>41.87</v>
      </c>
      <c r="AM86" s="114"/>
      <c r="AN86" s="146"/>
      <c r="AO86" s="115"/>
      <c r="AP86" s="116"/>
      <c r="AQ86" s="177"/>
      <c r="AR86" s="116"/>
      <c r="AS86" s="100"/>
      <c r="AU86" s="101"/>
    </row>
    <row r="87" spans="1:47" ht="15" hidden="1">
      <c r="A87" s="105">
        <v>45124</v>
      </c>
      <c r="B87" s="127" t="s">
        <v>172</v>
      </c>
      <c r="C87" s="151" t="s">
        <v>72</v>
      </c>
      <c r="D87" s="303">
        <v>58.15</v>
      </c>
      <c r="E87" s="152"/>
      <c r="F87" s="136"/>
      <c r="G87" s="136"/>
      <c r="H87" s="136"/>
      <c r="I87" s="117"/>
      <c r="J87" s="117"/>
      <c r="K87" s="118"/>
      <c r="L87" s="136"/>
      <c r="M87" s="136"/>
      <c r="N87" s="117"/>
      <c r="O87" s="117"/>
      <c r="P87" s="117"/>
      <c r="Q87" s="117"/>
      <c r="R87" s="117"/>
      <c r="S87" s="117"/>
      <c r="T87" s="117"/>
      <c r="U87" s="117"/>
      <c r="V87" s="117"/>
      <c r="W87" s="118"/>
      <c r="X87" s="119"/>
      <c r="Y87" s="117">
        <f>D87</f>
        <v>58.15</v>
      </c>
      <c r="Z87" s="117"/>
      <c r="AA87" s="117"/>
      <c r="AB87" s="117"/>
      <c r="AC87" s="117"/>
      <c r="AD87" s="117"/>
      <c r="AE87" s="118"/>
      <c r="AF87" s="117"/>
      <c r="AG87" s="117"/>
      <c r="AH87" s="118"/>
      <c r="AI87" s="197"/>
      <c r="AJ87" s="117"/>
      <c r="AK87" s="120"/>
      <c r="AL87" s="104">
        <f t="shared" si="4"/>
        <v>58.15</v>
      </c>
      <c r="AM87" s="114"/>
      <c r="AN87" s="146"/>
      <c r="AO87" s="115"/>
      <c r="AP87" s="116"/>
      <c r="AQ87" s="177"/>
      <c r="AR87" s="116"/>
      <c r="AS87" s="100"/>
      <c r="AU87" s="101"/>
    </row>
    <row r="88" spans="1:47" ht="15" hidden="1">
      <c r="A88" s="105">
        <v>45124</v>
      </c>
      <c r="B88" s="127" t="s">
        <v>173</v>
      </c>
      <c r="C88" s="151" t="s">
        <v>72</v>
      </c>
      <c r="D88" s="303">
        <v>112.59</v>
      </c>
      <c r="E88" s="152"/>
      <c r="F88" s="136"/>
      <c r="G88" s="136"/>
      <c r="H88" s="136"/>
      <c r="I88" s="117"/>
      <c r="J88" s="117"/>
      <c r="K88" s="118"/>
      <c r="L88" s="136"/>
      <c r="M88" s="136"/>
      <c r="N88" s="117"/>
      <c r="O88" s="117"/>
      <c r="P88" s="117"/>
      <c r="Q88" s="117"/>
      <c r="R88" s="117"/>
      <c r="S88" s="117"/>
      <c r="T88" s="117"/>
      <c r="U88" s="117"/>
      <c r="V88" s="117"/>
      <c r="W88" s="118"/>
      <c r="X88" s="119"/>
      <c r="Y88" s="117">
        <f>D88</f>
        <v>112.59</v>
      </c>
      <c r="Z88" s="117"/>
      <c r="AA88" s="117"/>
      <c r="AB88" s="117"/>
      <c r="AC88" s="117"/>
      <c r="AD88" s="117"/>
      <c r="AE88" s="118"/>
      <c r="AF88" s="117"/>
      <c r="AG88" s="117"/>
      <c r="AH88" s="118"/>
      <c r="AI88" s="197"/>
      <c r="AJ88" s="117"/>
      <c r="AK88" s="120"/>
      <c r="AL88" s="104">
        <f t="shared" si="4"/>
        <v>112.59</v>
      </c>
      <c r="AM88" s="114"/>
      <c r="AN88" s="146"/>
      <c r="AO88" s="115"/>
      <c r="AP88" s="116"/>
      <c r="AQ88" s="177"/>
      <c r="AR88" s="116"/>
      <c r="AS88" s="100"/>
      <c r="AU88" s="101"/>
    </row>
    <row r="89" spans="1:47" ht="15" hidden="1">
      <c r="A89" s="105">
        <v>45124</v>
      </c>
      <c r="B89" s="127" t="s">
        <v>174</v>
      </c>
      <c r="C89" s="151" t="s">
        <v>72</v>
      </c>
      <c r="D89" s="303">
        <v>56.97</v>
      </c>
      <c r="E89" s="152"/>
      <c r="F89" s="136"/>
      <c r="G89" s="136"/>
      <c r="H89" s="136"/>
      <c r="I89" s="117"/>
      <c r="J89" s="117"/>
      <c r="K89" s="118"/>
      <c r="L89" s="136"/>
      <c r="M89" s="136"/>
      <c r="N89" s="117"/>
      <c r="O89" s="117"/>
      <c r="P89" s="117"/>
      <c r="Q89" s="117"/>
      <c r="R89" s="117"/>
      <c r="S89" s="117"/>
      <c r="T89" s="117"/>
      <c r="U89" s="117"/>
      <c r="V89" s="117"/>
      <c r="W89" s="118"/>
      <c r="X89" s="119"/>
      <c r="Y89" s="117">
        <f>D89</f>
        <v>56.97</v>
      </c>
      <c r="Z89" s="117"/>
      <c r="AA89" s="117"/>
      <c r="AB89" s="117"/>
      <c r="AC89" s="117"/>
      <c r="AD89" s="117"/>
      <c r="AE89" s="118"/>
      <c r="AF89" s="117"/>
      <c r="AG89" s="117"/>
      <c r="AH89" s="118"/>
      <c r="AI89" s="197"/>
      <c r="AJ89" s="117"/>
      <c r="AK89" s="120"/>
      <c r="AL89" s="104">
        <f t="shared" si="4"/>
        <v>56.97</v>
      </c>
      <c r="AM89" s="114"/>
      <c r="AN89" s="146"/>
      <c r="AO89" s="115"/>
      <c r="AP89" s="116"/>
      <c r="AQ89" s="177"/>
      <c r="AR89" s="116"/>
      <c r="AS89" s="100"/>
      <c r="AU89" s="101"/>
    </row>
    <row r="90" spans="1:47" ht="15" hidden="1">
      <c r="A90" s="105">
        <v>45124</v>
      </c>
      <c r="B90" s="154" t="s">
        <v>175</v>
      </c>
      <c r="C90" s="300" t="s">
        <v>179</v>
      </c>
      <c r="D90" s="306">
        <v>24.98</v>
      </c>
      <c r="E90" s="152">
        <v>316</v>
      </c>
      <c r="F90" s="136"/>
      <c r="G90" s="136"/>
      <c r="H90" s="136"/>
      <c r="I90" s="117"/>
      <c r="J90" s="117"/>
      <c r="K90" s="118"/>
      <c r="L90" s="136"/>
      <c r="M90" s="136"/>
      <c r="N90" s="117"/>
      <c r="O90" s="117">
        <f>D90</f>
        <v>24.98</v>
      </c>
      <c r="P90" s="117"/>
      <c r="Q90" s="117"/>
      <c r="R90" s="117"/>
      <c r="S90" s="117"/>
      <c r="T90" s="117"/>
      <c r="U90" s="117"/>
      <c r="V90" s="117"/>
      <c r="W90" s="118"/>
      <c r="X90" s="119"/>
      <c r="Y90" s="117"/>
      <c r="Z90" s="117"/>
      <c r="AA90" s="117"/>
      <c r="AB90" s="117"/>
      <c r="AC90" s="117"/>
      <c r="AD90" s="117"/>
      <c r="AE90" s="118"/>
      <c r="AF90" s="117"/>
      <c r="AG90" s="117"/>
      <c r="AH90" s="118"/>
      <c r="AI90" s="197"/>
      <c r="AJ90" s="117"/>
      <c r="AK90" s="120"/>
      <c r="AL90" s="104">
        <f t="shared" si="4"/>
        <v>24.98</v>
      </c>
      <c r="AM90" s="114"/>
      <c r="AN90" s="115"/>
      <c r="AO90" s="115"/>
      <c r="AP90" s="116"/>
      <c r="AQ90" s="177"/>
      <c r="AR90" s="116"/>
      <c r="AS90" s="100"/>
      <c r="AU90" s="101"/>
    </row>
    <row r="91" spans="1:47" ht="15" hidden="1">
      <c r="A91" s="105">
        <v>45124</v>
      </c>
      <c r="B91" s="156" t="s">
        <v>176</v>
      </c>
      <c r="C91" s="155" t="s">
        <v>70</v>
      </c>
      <c r="D91" s="306">
        <v>3288</v>
      </c>
      <c r="E91" s="152"/>
      <c r="F91" s="136"/>
      <c r="G91" s="136"/>
      <c r="H91" s="136"/>
      <c r="I91" s="117"/>
      <c r="J91" s="117"/>
      <c r="K91" s="118"/>
      <c r="L91" s="136"/>
      <c r="M91" s="136"/>
      <c r="N91" s="117"/>
      <c r="O91" s="117"/>
      <c r="P91" s="117"/>
      <c r="Q91" s="117"/>
      <c r="R91" s="117"/>
      <c r="S91" s="117"/>
      <c r="T91" s="117"/>
      <c r="U91" s="117"/>
      <c r="V91" s="117"/>
      <c r="W91" s="118"/>
      <c r="X91" s="119"/>
      <c r="Y91" s="117"/>
      <c r="Z91" s="117"/>
      <c r="AA91" s="117"/>
      <c r="AB91" s="117"/>
      <c r="AC91" s="117"/>
      <c r="AD91" s="117"/>
      <c r="AE91" s="118"/>
      <c r="AF91" s="117"/>
      <c r="AG91" s="117"/>
      <c r="AH91" s="118"/>
      <c r="AI91" s="197"/>
      <c r="AJ91" s="117"/>
      <c r="AK91" s="120"/>
      <c r="AL91" s="104">
        <f t="shared" si="4"/>
        <v>0</v>
      </c>
      <c r="AM91" s="114"/>
      <c r="AN91" s="115">
        <v>2686.34</v>
      </c>
      <c r="AO91" s="115">
        <f>D91-2686.34</f>
        <v>601.65999999999985</v>
      </c>
      <c r="AP91" s="116"/>
      <c r="AQ91" s="177"/>
      <c r="AR91" s="116"/>
      <c r="AS91" s="100"/>
      <c r="AU91" s="101"/>
    </row>
    <row r="92" spans="1:47" ht="15" hidden="1">
      <c r="A92" s="105">
        <v>45124</v>
      </c>
      <c r="B92" s="127" t="s">
        <v>178</v>
      </c>
      <c r="C92" s="151" t="s">
        <v>23</v>
      </c>
      <c r="D92" s="303">
        <v>58</v>
      </c>
      <c r="E92" s="152"/>
      <c r="F92" s="136"/>
      <c r="G92" s="136"/>
      <c r="H92" s="136"/>
      <c r="I92" s="117"/>
      <c r="J92" s="117"/>
      <c r="K92" s="118"/>
      <c r="L92" s="136">
        <f>D92</f>
        <v>58</v>
      </c>
      <c r="M92" s="136"/>
      <c r="N92" s="117"/>
      <c r="O92" s="117"/>
      <c r="P92" s="117"/>
      <c r="Q92" s="117"/>
      <c r="R92" s="117"/>
      <c r="S92" s="117"/>
      <c r="T92" s="117"/>
      <c r="U92" s="117"/>
      <c r="V92" s="117"/>
      <c r="W92" s="118"/>
      <c r="X92" s="119"/>
      <c r="Y92" s="117"/>
      <c r="Z92" s="117"/>
      <c r="AA92" s="117"/>
      <c r="AB92" s="117"/>
      <c r="AC92" s="117"/>
      <c r="AD92" s="117"/>
      <c r="AE92" s="118"/>
      <c r="AF92" s="117"/>
      <c r="AG92" s="117"/>
      <c r="AH92" s="118"/>
      <c r="AI92" s="197"/>
      <c r="AJ92" s="117"/>
      <c r="AK92" s="120"/>
      <c r="AL92" s="104">
        <f t="shared" si="4"/>
        <v>58</v>
      </c>
      <c r="AM92" s="114"/>
      <c r="AN92" s="115"/>
      <c r="AO92" s="115"/>
      <c r="AP92" s="116"/>
      <c r="AQ92" s="177"/>
      <c r="AR92" s="116"/>
      <c r="AS92" s="100"/>
      <c r="AU92" s="101"/>
    </row>
    <row r="93" spans="1:47" ht="15" hidden="1">
      <c r="A93" s="105">
        <v>45124</v>
      </c>
      <c r="B93" s="127" t="s">
        <v>180</v>
      </c>
      <c r="C93" s="151" t="s">
        <v>72</v>
      </c>
      <c r="D93" s="303">
        <v>1070.1099999999999</v>
      </c>
      <c r="E93" s="152"/>
      <c r="F93" s="136"/>
      <c r="G93" s="136"/>
      <c r="H93" s="136"/>
      <c r="I93" s="117"/>
      <c r="J93" s="117"/>
      <c r="K93" s="118"/>
      <c r="L93" s="136"/>
      <c r="M93" s="136"/>
      <c r="N93" s="117"/>
      <c r="O93" s="117"/>
      <c r="P93" s="117"/>
      <c r="Q93" s="117"/>
      <c r="R93" s="117"/>
      <c r="S93" s="117"/>
      <c r="T93" s="117"/>
      <c r="U93" s="117"/>
      <c r="V93" s="117"/>
      <c r="W93" s="118"/>
      <c r="X93" s="119"/>
      <c r="Y93" s="117">
        <f>D93</f>
        <v>1070.1099999999999</v>
      </c>
      <c r="Z93" s="117"/>
      <c r="AA93" s="117"/>
      <c r="AB93" s="117"/>
      <c r="AC93" s="117"/>
      <c r="AD93" s="117"/>
      <c r="AE93" s="118"/>
      <c r="AF93" s="117"/>
      <c r="AG93" s="117"/>
      <c r="AH93" s="118"/>
      <c r="AI93" s="197"/>
      <c r="AJ93" s="117"/>
      <c r="AK93" s="120"/>
      <c r="AL93" s="104">
        <f t="shared" si="4"/>
        <v>1070.1099999999999</v>
      </c>
      <c r="AM93" s="114"/>
      <c r="AN93" s="115"/>
      <c r="AO93" s="115"/>
      <c r="AP93" s="116"/>
      <c r="AQ93" s="177"/>
      <c r="AR93" s="116"/>
      <c r="AS93" s="100"/>
      <c r="AU93" s="101"/>
    </row>
    <row r="94" spans="1:47" ht="15" hidden="1">
      <c r="A94" s="153"/>
      <c r="B94" s="140"/>
      <c r="C94" s="157"/>
      <c r="D94" s="142"/>
      <c r="E94" s="152"/>
      <c r="F94" s="136"/>
      <c r="G94" s="136"/>
      <c r="H94" s="136"/>
      <c r="I94" s="117"/>
      <c r="J94" s="117"/>
      <c r="K94" s="118"/>
      <c r="L94" s="136"/>
      <c r="M94" s="136"/>
      <c r="N94" s="117"/>
      <c r="O94" s="117"/>
      <c r="P94" s="117"/>
      <c r="Q94" s="117"/>
      <c r="R94" s="117"/>
      <c r="S94" s="117"/>
      <c r="T94" s="117"/>
      <c r="U94" s="117"/>
      <c r="V94" s="117"/>
      <c r="W94" s="118"/>
      <c r="X94" s="119"/>
      <c r="Y94" s="117"/>
      <c r="Z94" s="117"/>
      <c r="AA94" s="117"/>
      <c r="AB94" s="117"/>
      <c r="AC94" s="117"/>
      <c r="AD94" s="117"/>
      <c r="AE94" s="118"/>
      <c r="AF94" s="117"/>
      <c r="AG94" s="117"/>
      <c r="AH94" s="118"/>
      <c r="AI94" s="197"/>
      <c r="AJ94" s="117"/>
      <c r="AK94" s="120"/>
      <c r="AL94" s="104">
        <f t="shared" ref="AL94:AL157" si="5">SUM(F94:AJ94)</f>
        <v>0</v>
      </c>
      <c r="AM94" s="114"/>
      <c r="AN94" s="115"/>
      <c r="AO94" s="115"/>
      <c r="AP94" s="116"/>
      <c r="AQ94" s="177"/>
      <c r="AR94" s="116"/>
      <c r="AS94" s="100"/>
      <c r="AU94" s="101"/>
    </row>
    <row r="95" spans="1:47" ht="15" hidden="1">
      <c r="A95" s="153"/>
      <c r="B95" s="140"/>
      <c r="C95" s="157"/>
      <c r="D95" s="142"/>
      <c r="E95" s="152"/>
      <c r="F95" s="136"/>
      <c r="G95" s="136"/>
      <c r="H95" s="136"/>
      <c r="I95" s="117"/>
      <c r="J95" s="117"/>
      <c r="K95" s="118"/>
      <c r="L95" s="136"/>
      <c r="M95" s="136"/>
      <c r="N95" s="117"/>
      <c r="O95" s="117"/>
      <c r="P95" s="117"/>
      <c r="Q95" s="117"/>
      <c r="R95" s="117"/>
      <c r="S95" s="117"/>
      <c r="T95" s="117"/>
      <c r="U95" s="117"/>
      <c r="V95" s="117"/>
      <c r="W95" s="118"/>
      <c r="X95" s="119"/>
      <c r="Y95" s="117"/>
      <c r="Z95" s="117"/>
      <c r="AA95" s="117"/>
      <c r="AB95" s="117"/>
      <c r="AC95" s="117"/>
      <c r="AD95" s="117"/>
      <c r="AE95" s="118"/>
      <c r="AF95" s="117"/>
      <c r="AG95" s="117"/>
      <c r="AH95" s="118"/>
      <c r="AI95" s="197"/>
      <c r="AJ95" s="117"/>
      <c r="AK95" s="120"/>
      <c r="AL95" s="104">
        <f t="shared" si="5"/>
        <v>0</v>
      </c>
      <c r="AM95" s="114"/>
      <c r="AN95" s="115"/>
      <c r="AO95" s="115"/>
      <c r="AP95" s="116"/>
      <c r="AQ95" s="177"/>
      <c r="AR95" s="116"/>
      <c r="AS95" s="100"/>
      <c r="AU95" s="101"/>
    </row>
    <row r="96" spans="1:47" ht="15" hidden="1">
      <c r="A96" s="153"/>
      <c r="B96" s="140"/>
      <c r="C96" s="157"/>
      <c r="D96" s="142"/>
      <c r="E96" s="152"/>
      <c r="F96" s="136"/>
      <c r="G96" s="136"/>
      <c r="H96" s="136"/>
      <c r="I96" s="117"/>
      <c r="J96" s="117"/>
      <c r="K96" s="118"/>
      <c r="L96" s="136"/>
      <c r="M96" s="136"/>
      <c r="N96" s="117"/>
      <c r="O96" s="117"/>
      <c r="P96" s="117"/>
      <c r="Q96" s="117"/>
      <c r="R96" s="117"/>
      <c r="S96" s="117"/>
      <c r="T96" s="117"/>
      <c r="U96" s="117"/>
      <c r="V96" s="117"/>
      <c r="W96" s="118"/>
      <c r="X96" s="119"/>
      <c r="Y96" s="117"/>
      <c r="Z96" s="117"/>
      <c r="AA96" s="117"/>
      <c r="AB96" s="117"/>
      <c r="AC96" s="117"/>
      <c r="AD96" s="117"/>
      <c r="AE96" s="118"/>
      <c r="AF96" s="117"/>
      <c r="AG96" s="117"/>
      <c r="AH96" s="118"/>
      <c r="AI96" s="197"/>
      <c r="AJ96" s="117"/>
      <c r="AK96" s="120"/>
      <c r="AL96" s="104">
        <f t="shared" si="5"/>
        <v>0</v>
      </c>
      <c r="AM96" s="114"/>
      <c r="AN96" s="115"/>
      <c r="AO96" s="115"/>
      <c r="AP96" s="116"/>
      <c r="AQ96" s="177"/>
      <c r="AR96" s="116"/>
      <c r="AS96" s="100"/>
      <c r="AU96" s="101"/>
    </row>
    <row r="97" spans="1:47" ht="15" hidden="1">
      <c r="A97" s="153"/>
      <c r="B97" s="140"/>
      <c r="C97" s="157"/>
      <c r="D97" s="142"/>
      <c r="E97" s="152"/>
      <c r="F97" s="136"/>
      <c r="G97" s="136"/>
      <c r="H97" s="136"/>
      <c r="I97" s="117"/>
      <c r="J97" s="117"/>
      <c r="K97" s="118"/>
      <c r="L97" s="136"/>
      <c r="M97" s="136"/>
      <c r="N97" s="117"/>
      <c r="O97" s="117"/>
      <c r="P97" s="117"/>
      <c r="Q97" s="117"/>
      <c r="R97" s="117"/>
      <c r="S97" s="117"/>
      <c r="T97" s="117"/>
      <c r="U97" s="117"/>
      <c r="V97" s="117"/>
      <c r="W97" s="118"/>
      <c r="X97" s="119"/>
      <c r="Y97" s="117"/>
      <c r="Z97" s="117"/>
      <c r="AA97" s="117"/>
      <c r="AB97" s="117"/>
      <c r="AC97" s="117"/>
      <c r="AD97" s="117"/>
      <c r="AE97" s="118"/>
      <c r="AF97" s="117"/>
      <c r="AG97" s="117"/>
      <c r="AH97" s="118"/>
      <c r="AI97" s="197"/>
      <c r="AJ97" s="117"/>
      <c r="AK97" s="120"/>
      <c r="AL97" s="104">
        <f t="shared" si="5"/>
        <v>0</v>
      </c>
      <c r="AM97" s="114"/>
      <c r="AN97" s="115"/>
      <c r="AO97" s="115"/>
      <c r="AP97" s="116"/>
      <c r="AQ97" s="177"/>
      <c r="AR97" s="116"/>
      <c r="AS97" s="100"/>
      <c r="AU97" s="101"/>
    </row>
    <row r="98" spans="1:47" ht="15" hidden="1">
      <c r="A98" s="153"/>
      <c r="B98" s="140"/>
      <c r="C98" s="157"/>
      <c r="D98" s="142"/>
      <c r="E98" s="152"/>
      <c r="F98" s="136"/>
      <c r="G98" s="136"/>
      <c r="H98" s="136"/>
      <c r="I98" s="117"/>
      <c r="J98" s="117"/>
      <c r="K98" s="118"/>
      <c r="L98" s="136"/>
      <c r="M98" s="136"/>
      <c r="N98" s="117"/>
      <c r="O98" s="117"/>
      <c r="P98" s="117"/>
      <c r="Q98" s="117"/>
      <c r="R98" s="117"/>
      <c r="S98" s="117"/>
      <c r="T98" s="117"/>
      <c r="U98" s="117"/>
      <c r="V98" s="117"/>
      <c r="W98" s="118"/>
      <c r="X98" s="119"/>
      <c r="Y98" s="117"/>
      <c r="Z98" s="117"/>
      <c r="AA98" s="117"/>
      <c r="AB98" s="117"/>
      <c r="AC98" s="117"/>
      <c r="AD98" s="117"/>
      <c r="AE98" s="118"/>
      <c r="AF98" s="117"/>
      <c r="AG98" s="117"/>
      <c r="AH98" s="118"/>
      <c r="AI98" s="197"/>
      <c r="AJ98" s="117"/>
      <c r="AK98" s="120"/>
      <c r="AL98" s="104">
        <f t="shared" si="5"/>
        <v>0</v>
      </c>
      <c r="AM98" s="114"/>
      <c r="AN98" s="115"/>
      <c r="AO98" s="115"/>
      <c r="AP98" s="116"/>
      <c r="AQ98" s="177"/>
      <c r="AR98" s="116"/>
      <c r="AS98" s="100"/>
      <c r="AU98" s="101"/>
    </row>
    <row r="99" spans="1:47" ht="15" hidden="1">
      <c r="A99" s="153"/>
      <c r="B99" s="138"/>
      <c r="C99" s="148"/>
      <c r="D99" s="149"/>
      <c r="E99" s="152"/>
      <c r="F99" s="136"/>
      <c r="G99" s="136"/>
      <c r="H99" s="136"/>
      <c r="I99" s="117"/>
      <c r="J99" s="117"/>
      <c r="K99" s="118"/>
      <c r="L99" s="136"/>
      <c r="M99" s="136"/>
      <c r="N99" s="117"/>
      <c r="O99" s="117"/>
      <c r="P99" s="117"/>
      <c r="Q99" s="117"/>
      <c r="R99" s="117"/>
      <c r="S99" s="117"/>
      <c r="T99" s="117"/>
      <c r="U99" s="117"/>
      <c r="V99" s="117"/>
      <c r="W99" s="118"/>
      <c r="X99" s="119"/>
      <c r="Y99" s="117"/>
      <c r="Z99" s="117"/>
      <c r="AA99" s="117"/>
      <c r="AB99" s="117"/>
      <c r="AC99" s="117"/>
      <c r="AD99" s="117"/>
      <c r="AE99" s="118"/>
      <c r="AF99" s="117"/>
      <c r="AG99" s="117"/>
      <c r="AH99" s="118"/>
      <c r="AI99" s="197"/>
      <c r="AJ99" s="117"/>
      <c r="AK99" s="120"/>
      <c r="AL99" s="104">
        <f t="shared" si="5"/>
        <v>0</v>
      </c>
      <c r="AM99" s="114"/>
      <c r="AN99" s="115"/>
      <c r="AO99" s="115"/>
      <c r="AP99" s="116"/>
      <c r="AQ99" s="177"/>
      <c r="AR99" s="116"/>
      <c r="AS99" s="100"/>
      <c r="AU99" s="101"/>
    </row>
    <row r="100" spans="1:47" ht="15" hidden="1">
      <c r="A100" s="153"/>
      <c r="B100" s="138"/>
      <c r="C100" s="148"/>
      <c r="D100" s="149"/>
      <c r="E100" s="152"/>
      <c r="F100" s="136"/>
      <c r="G100" s="136"/>
      <c r="H100" s="136"/>
      <c r="I100" s="117"/>
      <c r="J100" s="117"/>
      <c r="K100" s="118"/>
      <c r="L100" s="136"/>
      <c r="M100" s="136"/>
      <c r="N100" s="117"/>
      <c r="O100" s="117"/>
      <c r="P100" s="117"/>
      <c r="Q100" s="117"/>
      <c r="R100" s="117"/>
      <c r="S100" s="117"/>
      <c r="T100" s="117"/>
      <c r="U100" s="117"/>
      <c r="V100" s="117"/>
      <c r="W100" s="118"/>
      <c r="X100" s="119"/>
      <c r="Y100" s="117"/>
      <c r="Z100" s="117"/>
      <c r="AA100" s="117"/>
      <c r="AB100" s="117"/>
      <c r="AC100" s="117"/>
      <c r="AD100" s="117"/>
      <c r="AE100" s="118"/>
      <c r="AF100" s="117"/>
      <c r="AG100" s="117"/>
      <c r="AH100" s="118"/>
      <c r="AI100" s="197"/>
      <c r="AJ100" s="117"/>
      <c r="AK100" s="120"/>
      <c r="AL100" s="104">
        <f t="shared" si="5"/>
        <v>0</v>
      </c>
      <c r="AM100" s="114"/>
      <c r="AN100" s="115"/>
      <c r="AO100" s="115"/>
      <c r="AP100" s="116"/>
      <c r="AQ100" s="177"/>
      <c r="AR100" s="116"/>
      <c r="AS100" s="100"/>
      <c r="AU100" s="101"/>
    </row>
    <row r="101" spans="1:47" ht="15" hidden="1">
      <c r="A101" s="153"/>
      <c r="B101" s="138"/>
      <c r="C101" s="148"/>
      <c r="D101" s="149"/>
      <c r="E101" s="152"/>
      <c r="F101" s="136"/>
      <c r="G101" s="136"/>
      <c r="H101" s="136"/>
      <c r="I101" s="117"/>
      <c r="J101" s="117"/>
      <c r="K101" s="118"/>
      <c r="L101" s="136"/>
      <c r="M101" s="136"/>
      <c r="N101" s="117"/>
      <c r="O101" s="117"/>
      <c r="P101" s="117"/>
      <c r="Q101" s="117"/>
      <c r="R101" s="117"/>
      <c r="S101" s="117"/>
      <c r="T101" s="117"/>
      <c r="U101" s="117"/>
      <c r="V101" s="117"/>
      <c r="W101" s="118"/>
      <c r="X101" s="119"/>
      <c r="Y101" s="117"/>
      <c r="Z101" s="117"/>
      <c r="AA101" s="117"/>
      <c r="AB101" s="117"/>
      <c r="AC101" s="117"/>
      <c r="AD101" s="117"/>
      <c r="AE101" s="118"/>
      <c r="AF101" s="117"/>
      <c r="AG101" s="117"/>
      <c r="AH101" s="118"/>
      <c r="AI101" s="197"/>
      <c r="AJ101" s="117"/>
      <c r="AK101" s="120"/>
      <c r="AL101" s="104">
        <f t="shared" si="5"/>
        <v>0</v>
      </c>
      <c r="AM101" s="114"/>
      <c r="AN101" s="115"/>
      <c r="AO101" s="115"/>
      <c r="AP101" s="116"/>
      <c r="AQ101" s="177"/>
      <c r="AR101" s="116"/>
      <c r="AS101" s="100"/>
      <c r="AU101" s="101"/>
    </row>
    <row r="102" spans="1:47" ht="15" hidden="1">
      <c r="A102" s="153"/>
      <c r="B102" s="138"/>
      <c r="C102" s="148"/>
      <c r="D102" s="149"/>
      <c r="E102" s="152"/>
      <c r="F102" s="136"/>
      <c r="G102" s="136"/>
      <c r="H102" s="136"/>
      <c r="I102" s="117"/>
      <c r="J102" s="117"/>
      <c r="K102" s="118"/>
      <c r="L102" s="136"/>
      <c r="M102" s="136"/>
      <c r="N102" s="117"/>
      <c r="O102" s="117"/>
      <c r="P102" s="117"/>
      <c r="Q102" s="117"/>
      <c r="R102" s="117"/>
      <c r="S102" s="117"/>
      <c r="T102" s="117"/>
      <c r="U102" s="117"/>
      <c r="V102" s="117"/>
      <c r="W102" s="118"/>
      <c r="X102" s="119"/>
      <c r="Y102" s="117"/>
      <c r="Z102" s="117"/>
      <c r="AA102" s="117"/>
      <c r="AB102" s="117"/>
      <c r="AC102" s="117"/>
      <c r="AD102" s="117"/>
      <c r="AE102" s="118"/>
      <c r="AF102" s="117"/>
      <c r="AG102" s="117"/>
      <c r="AH102" s="118"/>
      <c r="AI102" s="197"/>
      <c r="AJ102" s="117"/>
      <c r="AK102" s="120"/>
      <c r="AL102" s="104">
        <f t="shared" si="5"/>
        <v>0</v>
      </c>
      <c r="AM102" s="114"/>
      <c r="AN102" s="115"/>
      <c r="AO102" s="115"/>
      <c r="AP102" s="116"/>
      <c r="AQ102" s="177"/>
      <c r="AR102" s="116"/>
      <c r="AS102" s="100"/>
      <c r="AU102" s="101"/>
    </row>
    <row r="103" spans="1:47" ht="15" hidden="1">
      <c r="A103" s="153"/>
      <c r="B103" s="138"/>
      <c r="C103" s="148"/>
      <c r="D103" s="149"/>
      <c r="E103" s="152"/>
      <c r="F103" s="136"/>
      <c r="G103" s="136"/>
      <c r="H103" s="136"/>
      <c r="I103" s="117"/>
      <c r="J103" s="117"/>
      <c r="K103" s="118"/>
      <c r="L103" s="136"/>
      <c r="M103" s="136"/>
      <c r="N103" s="117"/>
      <c r="O103" s="117"/>
      <c r="P103" s="117"/>
      <c r="Q103" s="117"/>
      <c r="R103" s="117"/>
      <c r="S103" s="117"/>
      <c r="T103" s="117"/>
      <c r="U103" s="117"/>
      <c r="V103" s="117"/>
      <c r="W103" s="118"/>
      <c r="X103" s="119"/>
      <c r="Y103" s="117"/>
      <c r="Z103" s="117"/>
      <c r="AA103" s="117"/>
      <c r="AB103" s="117"/>
      <c r="AC103" s="117"/>
      <c r="AD103" s="117"/>
      <c r="AE103" s="118"/>
      <c r="AF103" s="117"/>
      <c r="AG103" s="117"/>
      <c r="AH103" s="118"/>
      <c r="AI103" s="197"/>
      <c r="AJ103" s="117"/>
      <c r="AK103" s="120"/>
      <c r="AL103" s="104">
        <f t="shared" si="5"/>
        <v>0</v>
      </c>
      <c r="AM103" s="114"/>
      <c r="AN103" s="115"/>
      <c r="AO103" s="115"/>
      <c r="AP103" s="116"/>
      <c r="AQ103" s="177"/>
      <c r="AR103" s="116"/>
      <c r="AS103" s="100"/>
      <c r="AU103" s="101"/>
    </row>
    <row r="104" spans="1:47" ht="15" hidden="1">
      <c r="A104" s="158"/>
      <c r="B104" s="138"/>
      <c r="C104" s="148"/>
      <c r="D104" s="149"/>
      <c r="E104" s="152"/>
      <c r="F104" s="136"/>
      <c r="G104" s="136"/>
      <c r="H104" s="136"/>
      <c r="I104" s="117"/>
      <c r="J104" s="117"/>
      <c r="K104" s="118"/>
      <c r="L104" s="136"/>
      <c r="M104" s="136"/>
      <c r="N104" s="117"/>
      <c r="O104" s="117"/>
      <c r="P104" s="117"/>
      <c r="Q104" s="117"/>
      <c r="R104" s="117"/>
      <c r="S104" s="117"/>
      <c r="T104" s="117"/>
      <c r="U104" s="117"/>
      <c r="V104" s="117"/>
      <c r="W104" s="118"/>
      <c r="X104" s="119"/>
      <c r="Y104" s="117"/>
      <c r="Z104" s="117"/>
      <c r="AA104" s="117"/>
      <c r="AB104" s="117"/>
      <c r="AC104" s="117"/>
      <c r="AD104" s="117"/>
      <c r="AE104" s="118"/>
      <c r="AF104" s="117"/>
      <c r="AG104" s="117"/>
      <c r="AH104" s="118"/>
      <c r="AI104" s="197"/>
      <c r="AJ104" s="117"/>
      <c r="AK104" s="120"/>
      <c r="AL104" s="104">
        <f t="shared" si="5"/>
        <v>0</v>
      </c>
      <c r="AM104" s="114"/>
      <c r="AN104" s="115"/>
      <c r="AO104" s="115"/>
      <c r="AP104" s="116"/>
      <c r="AQ104" s="177"/>
      <c r="AR104" s="116"/>
      <c r="AS104" s="100"/>
      <c r="AU104" s="101"/>
    </row>
    <row r="105" spans="1:47" ht="15" hidden="1">
      <c r="A105" s="158"/>
      <c r="B105" s="138"/>
      <c r="C105" s="148"/>
      <c r="D105" s="149"/>
      <c r="E105" s="152"/>
      <c r="F105" s="136"/>
      <c r="G105" s="136"/>
      <c r="H105" s="136"/>
      <c r="I105" s="117"/>
      <c r="J105" s="117"/>
      <c r="K105" s="118"/>
      <c r="L105" s="136"/>
      <c r="M105" s="136"/>
      <c r="N105" s="117"/>
      <c r="O105" s="117"/>
      <c r="P105" s="117"/>
      <c r="Q105" s="117"/>
      <c r="R105" s="117"/>
      <c r="S105" s="117"/>
      <c r="T105" s="117"/>
      <c r="U105" s="117"/>
      <c r="V105" s="117"/>
      <c r="W105" s="118"/>
      <c r="X105" s="119"/>
      <c r="Y105" s="117"/>
      <c r="Z105" s="117"/>
      <c r="AA105" s="117"/>
      <c r="AB105" s="117"/>
      <c r="AC105" s="117"/>
      <c r="AD105" s="117"/>
      <c r="AE105" s="118"/>
      <c r="AF105" s="117"/>
      <c r="AG105" s="117"/>
      <c r="AH105" s="118"/>
      <c r="AI105" s="197"/>
      <c r="AJ105" s="117"/>
      <c r="AK105" s="120"/>
      <c r="AL105" s="104">
        <f t="shared" si="5"/>
        <v>0</v>
      </c>
      <c r="AM105" s="114"/>
      <c r="AN105" s="115"/>
      <c r="AO105" s="115"/>
      <c r="AP105" s="116"/>
      <c r="AQ105" s="177"/>
      <c r="AR105" s="116"/>
      <c r="AS105" s="100"/>
      <c r="AU105" s="101"/>
    </row>
    <row r="106" spans="1:47" ht="15" hidden="1">
      <c r="A106" s="159"/>
      <c r="B106" s="138"/>
      <c r="C106" s="148"/>
      <c r="D106" s="149"/>
      <c r="E106" s="152"/>
      <c r="F106" s="136"/>
      <c r="G106" s="136"/>
      <c r="H106" s="136"/>
      <c r="I106" s="117"/>
      <c r="J106" s="117"/>
      <c r="K106" s="118"/>
      <c r="L106" s="136"/>
      <c r="M106" s="136"/>
      <c r="N106" s="117"/>
      <c r="O106" s="117"/>
      <c r="P106" s="117"/>
      <c r="Q106" s="117"/>
      <c r="R106" s="117"/>
      <c r="S106" s="117"/>
      <c r="T106" s="117"/>
      <c r="U106" s="117"/>
      <c r="V106" s="117"/>
      <c r="W106" s="118"/>
      <c r="X106" s="119"/>
      <c r="Y106" s="117"/>
      <c r="Z106" s="117"/>
      <c r="AA106" s="117"/>
      <c r="AB106" s="117"/>
      <c r="AC106" s="117"/>
      <c r="AD106" s="117"/>
      <c r="AE106" s="118"/>
      <c r="AF106" s="117"/>
      <c r="AG106" s="117"/>
      <c r="AH106" s="118"/>
      <c r="AI106" s="197"/>
      <c r="AJ106" s="117"/>
      <c r="AK106" s="120"/>
      <c r="AL106" s="104">
        <f t="shared" si="5"/>
        <v>0</v>
      </c>
      <c r="AM106" s="114"/>
      <c r="AN106" s="115"/>
      <c r="AO106" s="115"/>
      <c r="AP106" s="116"/>
      <c r="AQ106" s="177"/>
      <c r="AR106" s="116"/>
      <c r="AS106" s="100"/>
      <c r="AU106" s="101"/>
    </row>
    <row r="107" spans="1:47" ht="15" hidden="1">
      <c r="A107" s="159"/>
      <c r="B107" s="138"/>
      <c r="C107" s="148"/>
      <c r="D107" s="149"/>
      <c r="E107" s="152"/>
      <c r="F107" s="136"/>
      <c r="G107" s="136"/>
      <c r="H107" s="136"/>
      <c r="I107" s="117"/>
      <c r="J107" s="117"/>
      <c r="K107" s="118"/>
      <c r="L107" s="136"/>
      <c r="M107" s="136"/>
      <c r="N107" s="117"/>
      <c r="O107" s="117"/>
      <c r="P107" s="117"/>
      <c r="Q107" s="117"/>
      <c r="R107" s="117"/>
      <c r="S107" s="117"/>
      <c r="T107" s="117"/>
      <c r="U107" s="117"/>
      <c r="V107" s="117"/>
      <c r="W107" s="118"/>
      <c r="X107" s="119"/>
      <c r="Y107" s="117"/>
      <c r="Z107" s="117"/>
      <c r="AA107" s="117"/>
      <c r="AB107" s="117"/>
      <c r="AC107" s="117"/>
      <c r="AD107" s="117"/>
      <c r="AE107" s="118"/>
      <c r="AF107" s="117"/>
      <c r="AG107" s="117"/>
      <c r="AH107" s="118"/>
      <c r="AI107" s="197"/>
      <c r="AJ107" s="117"/>
      <c r="AK107" s="120"/>
      <c r="AL107" s="104">
        <f t="shared" si="5"/>
        <v>0</v>
      </c>
      <c r="AM107" s="114"/>
      <c r="AN107" s="115"/>
      <c r="AO107" s="115"/>
      <c r="AP107" s="116"/>
      <c r="AQ107" s="177"/>
      <c r="AR107" s="116"/>
      <c r="AS107" s="100"/>
      <c r="AU107" s="101"/>
    </row>
    <row r="108" spans="1:47" ht="15" hidden="1">
      <c r="A108" s="159"/>
      <c r="B108" s="138"/>
      <c r="C108" s="148"/>
      <c r="D108" s="149"/>
      <c r="E108" s="109"/>
      <c r="F108" s="136"/>
      <c r="G108" s="136"/>
      <c r="H108" s="136"/>
      <c r="I108" s="117"/>
      <c r="J108" s="117"/>
      <c r="K108" s="118"/>
      <c r="L108" s="136"/>
      <c r="M108" s="136"/>
      <c r="N108" s="117"/>
      <c r="O108" s="117"/>
      <c r="P108" s="117"/>
      <c r="Q108" s="117"/>
      <c r="R108" s="117"/>
      <c r="S108" s="117"/>
      <c r="T108" s="117"/>
      <c r="U108" s="117"/>
      <c r="V108" s="117"/>
      <c r="W108" s="118"/>
      <c r="X108" s="119"/>
      <c r="Y108" s="117"/>
      <c r="Z108" s="117"/>
      <c r="AA108" s="117"/>
      <c r="AB108" s="117"/>
      <c r="AC108" s="117"/>
      <c r="AD108" s="117"/>
      <c r="AE108" s="118"/>
      <c r="AF108" s="117"/>
      <c r="AG108" s="117"/>
      <c r="AH108" s="118"/>
      <c r="AI108" s="197"/>
      <c r="AJ108" s="117"/>
      <c r="AK108" s="120"/>
      <c r="AL108" s="104">
        <f t="shared" si="5"/>
        <v>0</v>
      </c>
      <c r="AM108" s="114"/>
      <c r="AN108" s="115"/>
      <c r="AO108" s="115"/>
      <c r="AP108" s="116"/>
      <c r="AQ108" s="177"/>
      <c r="AR108" s="116"/>
      <c r="AS108" s="100"/>
      <c r="AU108" s="101"/>
    </row>
    <row r="109" spans="1:47" ht="15" hidden="1">
      <c r="A109" s="159"/>
      <c r="B109" s="127"/>
      <c r="C109" s="151"/>
      <c r="D109" s="126"/>
      <c r="E109" s="160"/>
      <c r="F109" s="136"/>
      <c r="G109" s="136"/>
      <c r="H109" s="136"/>
      <c r="I109" s="117"/>
      <c r="J109" s="117"/>
      <c r="K109" s="118"/>
      <c r="L109" s="136"/>
      <c r="M109" s="136"/>
      <c r="N109" s="117"/>
      <c r="O109" s="117"/>
      <c r="P109" s="117"/>
      <c r="Q109" s="117"/>
      <c r="R109" s="117"/>
      <c r="S109" s="117"/>
      <c r="T109" s="117"/>
      <c r="U109" s="117"/>
      <c r="V109" s="117"/>
      <c r="W109" s="118"/>
      <c r="X109" s="119"/>
      <c r="Y109" s="117"/>
      <c r="Z109" s="117"/>
      <c r="AA109" s="117"/>
      <c r="AB109" s="117"/>
      <c r="AC109" s="117"/>
      <c r="AD109" s="117"/>
      <c r="AE109" s="118"/>
      <c r="AF109" s="117"/>
      <c r="AG109" s="117"/>
      <c r="AH109" s="118"/>
      <c r="AI109" s="197"/>
      <c r="AJ109" s="117"/>
      <c r="AK109" s="120"/>
      <c r="AL109" s="104">
        <f t="shared" si="5"/>
        <v>0</v>
      </c>
      <c r="AM109" s="114"/>
      <c r="AN109" s="115"/>
      <c r="AO109" s="115"/>
      <c r="AP109" s="116"/>
      <c r="AQ109" s="177"/>
      <c r="AR109" s="116"/>
      <c r="AS109" s="100"/>
      <c r="AU109" s="101"/>
    </row>
    <row r="110" spans="1:47" ht="15" hidden="1">
      <c r="A110" s="159"/>
      <c r="B110" s="128"/>
      <c r="C110" s="107"/>
      <c r="D110" s="108"/>
      <c r="E110" s="109"/>
      <c r="F110" s="136"/>
      <c r="G110" s="136"/>
      <c r="H110" s="136"/>
      <c r="I110" s="117"/>
      <c r="J110" s="117"/>
      <c r="K110" s="118"/>
      <c r="L110" s="136"/>
      <c r="M110" s="136"/>
      <c r="N110" s="117"/>
      <c r="O110" s="117"/>
      <c r="P110" s="117"/>
      <c r="Q110" s="117"/>
      <c r="R110" s="117"/>
      <c r="S110" s="117"/>
      <c r="T110" s="117"/>
      <c r="U110" s="117"/>
      <c r="V110" s="117"/>
      <c r="W110" s="118"/>
      <c r="X110" s="119"/>
      <c r="Y110" s="117"/>
      <c r="Z110" s="117"/>
      <c r="AA110" s="117"/>
      <c r="AB110" s="117"/>
      <c r="AC110" s="117"/>
      <c r="AD110" s="117"/>
      <c r="AE110" s="118"/>
      <c r="AF110" s="117"/>
      <c r="AG110" s="117"/>
      <c r="AH110" s="118"/>
      <c r="AI110" s="197"/>
      <c r="AJ110" s="117"/>
      <c r="AK110" s="120"/>
      <c r="AL110" s="104">
        <f t="shared" si="5"/>
        <v>0</v>
      </c>
      <c r="AM110" s="114"/>
      <c r="AN110" s="149"/>
      <c r="AO110" s="115"/>
      <c r="AP110" s="116"/>
      <c r="AQ110" s="177"/>
      <c r="AR110" s="116"/>
      <c r="AS110" s="100"/>
      <c r="AU110" s="101"/>
    </row>
    <row r="111" spans="1:47" ht="15" hidden="1">
      <c r="A111" s="159"/>
      <c r="B111" s="128"/>
      <c r="C111" s="107"/>
      <c r="D111" s="108"/>
      <c r="E111" s="109"/>
      <c r="F111" s="136"/>
      <c r="G111" s="136"/>
      <c r="H111" s="136"/>
      <c r="I111" s="117"/>
      <c r="J111" s="117"/>
      <c r="K111" s="118"/>
      <c r="L111" s="136"/>
      <c r="M111" s="136"/>
      <c r="N111" s="117"/>
      <c r="O111" s="117"/>
      <c r="P111" s="117"/>
      <c r="Q111" s="117"/>
      <c r="R111" s="117"/>
      <c r="S111" s="117"/>
      <c r="T111" s="117"/>
      <c r="U111" s="117"/>
      <c r="V111" s="117"/>
      <c r="W111" s="118"/>
      <c r="X111" s="119"/>
      <c r="Y111" s="117"/>
      <c r="Z111" s="117"/>
      <c r="AA111" s="117"/>
      <c r="AB111" s="117"/>
      <c r="AC111" s="117"/>
      <c r="AD111" s="117"/>
      <c r="AE111" s="118"/>
      <c r="AF111" s="117"/>
      <c r="AG111" s="117"/>
      <c r="AH111" s="118"/>
      <c r="AI111" s="197"/>
      <c r="AJ111" s="117"/>
      <c r="AK111" s="120"/>
      <c r="AL111" s="104">
        <f t="shared" si="5"/>
        <v>0</v>
      </c>
      <c r="AM111" s="114"/>
      <c r="AN111" s="146"/>
      <c r="AO111" s="115"/>
      <c r="AP111" s="116"/>
      <c r="AQ111" s="177"/>
      <c r="AR111" s="116"/>
      <c r="AS111" s="100"/>
      <c r="AU111" s="101"/>
    </row>
    <row r="112" spans="1:47" ht="15" hidden="1">
      <c r="A112" s="159"/>
      <c r="B112" s="138"/>
      <c r="C112" s="148"/>
      <c r="D112" s="149"/>
      <c r="E112" s="109"/>
      <c r="F112" s="136"/>
      <c r="G112" s="136"/>
      <c r="H112" s="136"/>
      <c r="I112" s="117"/>
      <c r="J112" s="117"/>
      <c r="K112" s="118"/>
      <c r="L112" s="136"/>
      <c r="M112" s="136"/>
      <c r="N112" s="117"/>
      <c r="O112" s="117"/>
      <c r="P112" s="117"/>
      <c r="Q112" s="117"/>
      <c r="R112" s="117"/>
      <c r="S112" s="117"/>
      <c r="T112" s="117"/>
      <c r="U112" s="117"/>
      <c r="V112" s="117"/>
      <c r="W112" s="118"/>
      <c r="X112" s="119"/>
      <c r="Y112" s="117"/>
      <c r="Z112" s="117"/>
      <c r="AA112" s="117"/>
      <c r="AB112" s="117"/>
      <c r="AC112" s="117"/>
      <c r="AD112" s="117"/>
      <c r="AE112" s="118"/>
      <c r="AF112" s="117"/>
      <c r="AG112" s="117"/>
      <c r="AH112" s="118"/>
      <c r="AI112" s="197"/>
      <c r="AJ112" s="117"/>
      <c r="AK112" s="120"/>
      <c r="AL112" s="104">
        <f t="shared" si="5"/>
        <v>0</v>
      </c>
      <c r="AM112" s="114"/>
      <c r="AN112" s="146"/>
      <c r="AO112" s="115"/>
      <c r="AP112" s="116"/>
      <c r="AQ112" s="177"/>
      <c r="AR112" s="116"/>
      <c r="AS112" s="100"/>
      <c r="AU112" s="101"/>
    </row>
    <row r="113" spans="1:47" ht="15" hidden="1">
      <c r="A113" s="159"/>
      <c r="B113" s="128"/>
      <c r="C113" s="107"/>
      <c r="D113" s="108"/>
      <c r="E113" s="109"/>
      <c r="F113" s="136"/>
      <c r="G113" s="136"/>
      <c r="H113" s="136"/>
      <c r="I113" s="117"/>
      <c r="J113" s="117"/>
      <c r="K113" s="118"/>
      <c r="L113" s="136"/>
      <c r="M113" s="136"/>
      <c r="N113" s="117"/>
      <c r="O113" s="117"/>
      <c r="P113" s="117"/>
      <c r="Q113" s="117"/>
      <c r="R113" s="117"/>
      <c r="S113" s="117"/>
      <c r="T113" s="117"/>
      <c r="U113" s="117"/>
      <c r="V113" s="117"/>
      <c r="W113" s="118"/>
      <c r="X113" s="119"/>
      <c r="Y113" s="117"/>
      <c r="Z113" s="117"/>
      <c r="AA113" s="117"/>
      <c r="AB113" s="117"/>
      <c r="AC113" s="117"/>
      <c r="AD113" s="117"/>
      <c r="AE113" s="118"/>
      <c r="AF113" s="117"/>
      <c r="AG113" s="117"/>
      <c r="AH113" s="118"/>
      <c r="AI113" s="197"/>
      <c r="AJ113" s="117"/>
      <c r="AK113" s="120"/>
      <c r="AL113" s="104">
        <f t="shared" si="5"/>
        <v>0</v>
      </c>
      <c r="AM113" s="114"/>
      <c r="AN113" s="108"/>
      <c r="AO113" s="115"/>
      <c r="AP113" s="116"/>
      <c r="AQ113" s="177"/>
      <c r="AR113" s="116"/>
      <c r="AS113" s="100"/>
      <c r="AU113" s="101"/>
    </row>
    <row r="114" spans="1:47" ht="15" hidden="1">
      <c r="A114" s="159"/>
      <c r="B114" s="128"/>
      <c r="C114" s="107"/>
      <c r="D114" s="108"/>
      <c r="E114" s="109"/>
      <c r="F114" s="136"/>
      <c r="G114" s="136"/>
      <c r="H114" s="136"/>
      <c r="I114" s="117"/>
      <c r="J114" s="117"/>
      <c r="K114" s="118"/>
      <c r="L114" s="136"/>
      <c r="M114" s="136"/>
      <c r="N114" s="117"/>
      <c r="O114" s="117"/>
      <c r="P114" s="117"/>
      <c r="Q114" s="117"/>
      <c r="R114" s="117"/>
      <c r="S114" s="117"/>
      <c r="T114" s="117"/>
      <c r="U114" s="117"/>
      <c r="V114" s="117"/>
      <c r="W114" s="118"/>
      <c r="X114" s="119"/>
      <c r="Y114" s="117"/>
      <c r="Z114" s="117"/>
      <c r="AA114" s="117"/>
      <c r="AB114" s="117"/>
      <c r="AC114" s="117"/>
      <c r="AD114" s="117"/>
      <c r="AE114" s="118"/>
      <c r="AF114" s="117"/>
      <c r="AG114" s="117"/>
      <c r="AH114" s="118"/>
      <c r="AI114" s="197"/>
      <c r="AJ114" s="117"/>
      <c r="AK114" s="120"/>
      <c r="AL114" s="104">
        <f t="shared" si="5"/>
        <v>0</v>
      </c>
      <c r="AM114" s="114"/>
      <c r="AN114" s="108"/>
      <c r="AO114" s="115"/>
      <c r="AP114" s="116"/>
      <c r="AQ114" s="177"/>
      <c r="AR114" s="116"/>
      <c r="AS114" s="100"/>
      <c r="AU114" s="101"/>
    </row>
    <row r="115" spans="1:47" ht="15" hidden="1">
      <c r="A115" s="159"/>
      <c r="B115" s="128"/>
      <c r="C115" s="107"/>
      <c r="D115" s="108"/>
      <c r="E115" s="109"/>
      <c r="F115" s="136"/>
      <c r="G115" s="136"/>
      <c r="H115" s="136"/>
      <c r="I115" s="117"/>
      <c r="J115" s="117"/>
      <c r="K115" s="118"/>
      <c r="L115" s="136"/>
      <c r="M115" s="136"/>
      <c r="N115" s="117"/>
      <c r="O115" s="117"/>
      <c r="P115" s="117"/>
      <c r="Q115" s="117"/>
      <c r="R115" s="117"/>
      <c r="S115" s="117"/>
      <c r="T115" s="117"/>
      <c r="U115" s="117"/>
      <c r="V115" s="117"/>
      <c r="W115" s="118"/>
      <c r="X115" s="119"/>
      <c r="Y115" s="117"/>
      <c r="Z115" s="117"/>
      <c r="AA115" s="117"/>
      <c r="AB115" s="117"/>
      <c r="AC115" s="117"/>
      <c r="AD115" s="117"/>
      <c r="AE115" s="118"/>
      <c r="AF115" s="117"/>
      <c r="AG115" s="117"/>
      <c r="AH115" s="118"/>
      <c r="AI115" s="197"/>
      <c r="AJ115" s="117"/>
      <c r="AK115" s="120"/>
      <c r="AL115" s="104">
        <f t="shared" si="5"/>
        <v>0</v>
      </c>
      <c r="AM115" s="114"/>
      <c r="AN115" s="108"/>
      <c r="AO115" s="115"/>
      <c r="AP115" s="116"/>
      <c r="AQ115" s="177"/>
      <c r="AR115" s="116"/>
      <c r="AS115" s="100"/>
      <c r="AU115" s="101"/>
    </row>
    <row r="116" spans="1:47" ht="15" hidden="1">
      <c r="A116" s="159"/>
      <c r="B116" s="128"/>
      <c r="C116" s="107"/>
      <c r="D116" s="108"/>
      <c r="E116" s="161"/>
      <c r="F116" s="136"/>
      <c r="G116" s="136"/>
      <c r="H116" s="136"/>
      <c r="I116" s="117"/>
      <c r="J116" s="117"/>
      <c r="K116" s="118"/>
      <c r="L116" s="136"/>
      <c r="M116" s="136"/>
      <c r="N116" s="117"/>
      <c r="O116" s="117"/>
      <c r="P116" s="117"/>
      <c r="Q116" s="117"/>
      <c r="R116" s="117"/>
      <c r="S116" s="117"/>
      <c r="T116" s="117"/>
      <c r="U116" s="117"/>
      <c r="V116" s="117"/>
      <c r="W116" s="118"/>
      <c r="X116" s="119"/>
      <c r="Y116" s="117"/>
      <c r="Z116" s="117"/>
      <c r="AA116" s="117"/>
      <c r="AB116" s="117"/>
      <c r="AC116" s="117"/>
      <c r="AD116" s="117"/>
      <c r="AE116" s="118"/>
      <c r="AF116" s="117"/>
      <c r="AG116" s="117"/>
      <c r="AH116" s="118"/>
      <c r="AI116" s="197"/>
      <c r="AJ116" s="117"/>
      <c r="AK116" s="120"/>
      <c r="AL116" s="104">
        <f t="shared" si="5"/>
        <v>0</v>
      </c>
      <c r="AM116" s="114"/>
      <c r="AN116" s="115"/>
      <c r="AO116" s="115"/>
      <c r="AP116" s="116"/>
      <c r="AQ116" s="177"/>
      <c r="AR116" s="116"/>
      <c r="AS116" s="100"/>
      <c r="AU116" s="101"/>
    </row>
    <row r="117" spans="1:47" ht="15" hidden="1">
      <c r="A117" s="159"/>
      <c r="B117" s="128"/>
      <c r="C117" s="107"/>
      <c r="D117" s="108"/>
      <c r="E117" s="161"/>
      <c r="F117" s="136"/>
      <c r="G117" s="136"/>
      <c r="H117" s="136"/>
      <c r="I117" s="117"/>
      <c r="J117" s="117"/>
      <c r="K117" s="118"/>
      <c r="L117" s="136"/>
      <c r="M117" s="136"/>
      <c r="N117" s="117"/>
      <c r="O117" s="117"/>
      <c r="P117" s="117"/>
      <c r="Q117" s="117"/>
      <c r="R117" s="117"/>
      <c r="S117" s="117"/>
      <c r="T117" s="117"/>
      <c r="U117" s="117"/>
      <c r="V117" s="117"/>
      <c r="W117" s="118"/>
      <c r="X117" s="119"/>
      <c r="Y117" s="117"/>
      <c r="Z117" s="117"/>
      <c r="AA117" s="117"/>
      <c r="AB117" s="117"/>
      <c r="AC117" s="117"/>
      <c r="AD117" s="117"/>
      <c r="AE117" s="118"/>
      <c r="AF117" s="117"/>
      <c r="AG117" s="117"/>
      <c r="AH117" s="118"/>
      <c r="AI117" s="197"/>
      <c r="AJ117" s="117"/>
      <c r="AK117" s="120"/>
      <c r="AL117" s="104">
        <f t="shared" si="5"/>
        <v>0</v>
      </c>
      <c r="AM117" s="114"/>
      <c r="AN117" s="115"/>
      <c r="AO117" s="115"/>
      <c r="AP117" s="116"/>
      <c r="AQ117" s="177"/>
      <c r="AR117" s="116"/>
      <c r="AS117" s="100"/>
      <c r="AU117" s="101"/>
    </row>
    <row r="118" spans="1:47" ht="15" hidden="1">
      <c r="A118" s="159"/>
      <c r="B118" s="138"/>
      <c r="C118" s="107"/>
      <c r="D118" s="108"/>
      <c r="E118" s="109"/>
      <c r="F118" s="136"/>
      <c r="G118" s="136"/>
      <c r="H118" s="136"/>
      <c r="I118" s="117"/>
      <c r="J118" s="117"/>
      <c r="K118" s="118"/>
      <c r="L118" s="136"/>
      <c r="M118" s="136"/>
      <c r="N118" s="117"/>
      <c r="O118" s="117"/>
      <c r="P118" s="117"/>
      <c r="Q118" s="117"/>
      <c r="R118" s="117"/>
      <c r="S118" s="117"/>
      <c r="T118" s="117"/>
      <c r="U118" s="117"/>
      <c r="V118" s="117"/>
      <c r="W118" s="118"/>
      <c r="X118" s="119"/>
      <c r="Y118" s="117"/>
      <c r="Z118" s="117"/>
      <c r="AA118" s="117"/>
      <c r="AB118" s="117"/>
      <c r="AC118" s="117"/>
      <c r="AD118" s="117"/>
      <c r="AE118" s="118"/>
      <c r="AF118" s="117"/>
      <c r="AG118" s="117"/>
      <c r="AH118" s="118"/>
      <c r="AI118" s="197"/>
      <c r="AJ118" s="117"/>
      <c r="AK118" s="120"/>
      <c r="AL118" s="104">
        <f t="shared" si="5"/>
        <v>0</v>
      </c>
      <c r="AM118" s="114"/>
      <c r="AN118" s="115"/>
      <c r="AO118" s="115"/>
      <c r="AP118" s="116"/>
      <c r="AQ118" s="177"/>
      <c r="AR118" s="116"/>
      <c r="AS118" s="100"/>
      <c r="AU118" s="101"/>
    </row>
    <row r="119" spans="1:47" ht="15" hidden="1">
      <c r="A119" s="159"/>
      <c r="B119" s="128"/>
      <c r="C119" s="107"/>
      <c r="D119" s="108"/>
      <c r="E119" s="109"/>
      <c r="F119" s="136"/>
      <c r="G119" s="136"/>
      <c r="H119" s="136"/>
      <c r="I119" s="117"/>
      <c r="J119" s="117"/>
      <c r="K119" s="118"/>
      <c r="L119" s="136"/>
      <c r="M119" s="136"/>
      <c r="N119" s="117"/>
      <c r="O119" s="117"/>
      <c r="P119" s="117"/>
      <c r="Q119" s="117"/>
      <c r="R119" s="117"/>
      <c r="S119" s="117"/>
      <c r="T119" s="117"/>
      <c r="U119" s="117"/>
      <c r="V119" s="117"/>
      <c r="W119" s="118"/>
      <c r="X119" s="119"/>
      <c r="Y119" s="117"/>
      <c r="Z119" s="117"/>
      <c r="AA119" s="117"/>
      <c r="AB119" s="117"/>
      <c r="AC119" s="117"/>
      <c r="AD119" s="117"/>
      <c r="AE119" s="118"/>
      <c r="AF119" s="117"/>
      <c r="AG119" s="117"/>
      <c r="AH119" s="118"/>
      <c r="AI119" s="197"/>
      <c r="AJ119" s="117"/>
      <c r="AK119" s="120"/>
      <c r="AL119" s="104">
        <f t="shared" si="5"/>
        <v>0</v>
      </c>
      <c r="AM119" s="114"/>
      <c r="AN119" s="115"/>
      <c r="AO119" s="115"/>
      <c r="AP119" s="116"/>
      <c r="AQ119" s="177"/>
      <c r="AR119" s="116"/>
      <c r="AS119" s="100"/>
      <c r="AU119" s="101"/>
    </row>
    <row r="120" spans="1:47" ht="15" hidden="1">
      <c r="A120" s="159"/>
      <c r="B120" s="128"/>
      <c r="C120" s="107"/>
      <c r="D120" s="108"/>
      <c r="E120" s="109"/>
      <c r="F120" s="136"/>
      <c r="G120" s="136"/>
      <c r="H120" s="136"/>
      <c r="I120" s="117"/>
      <c r="J120" s="117"/>
      <c r="K120" s="118"/>
      <c r="L120" s="136"/>
      <c r="M120" s="136"/>
      <c r="N120" s="117"/>
      <c r="O120" s="117"/>
      <c r="P120" s="117"/>
      <c r="Q120" s="117"/>
      <c r="R120" s="117"/>
      <c r="S120" s="117"/>
      <c r="T120" s="117"/>
      <c r="U120" s="117"/>
      <c r="V120" s="117"/>
      <c r="W120" s="118"/>
      <c r="X120" s="119"/>
      <c r="Y120" s="117"/>
      <c r="Z120" s="117"/>
      <c r="AA120" s="117"/>
      <c r="AB120" s="117"/>
      <c r="AC120" s="117"/>
      <c r="AD120" s="117"/>
      <c r="AE120" s="118"/>
      <c r="AF120" s="117"/>
      <c r="AG120" s="117"/>
      <c r="AH120" s="118"/>
      <c r="AI120" s="197"/>
      <c r="AJ120" s="117"/>
      <c r="AK120" s="120"/>
      <c r="AL120" s="104">
        <f t="shared" si="5"/>
        <v>0</v>
      </c>
      <c r="AM120" s="114"/>
      <c r="AN120" s="115"/>
      <c r="AO120" s="115"/>
      <c r="AP120" s="116"/>
      <c r="AQ120" s="177"/>
      <c r="AR120" s="116"/>
      <c r="AS120" s="100"/>
      <c r="AU120" s="101"/>
    </row>
    <row r="121" spans="1:47" ht="15" hidden="1">
      <c r="A121" s="159"/>
      <c r="B121" s="128"/>
      <c r="C121" s="107"/>
      <c r="D121" s="108"/>
      <c r="E121" s="162"/>
      <c r="F121" s="136"/>
      <c r="G121" s="136"/>
      <c r="H121" s="136"/>
      <c r="I121" s="117"/>
      <c r="J121" s="117"/>
      <c r="K121" s="118"/>
      <c r="L121" s="136"/>
      <c r="M121" s="136"/>
      <c r="N121" s="117"/>
      <c r="O121" s="117"/>
      <c r="P121" s="117"/>
      <c r="Q121" s="117"/>
      <c r="R121" s="117"/>
      <c r="S121" s="117"/>
      <c r="T121" s="117"/>
      <c r="U121" s="117"/>
      <c r="V121" s="117"/>
      <c r="W121" s="118"/>
      <c r="X121" s="119"/>
      <c r="Y121" s="117"/>
      <c r="Z121" s="117"/>
      <c r="AA121" s="117"/>
      <c r="AB121" s="117"/>
      <c r="AC121" s="117"/>
      <c r="AD121" s="117"/>
      <c r="AE121" s="118"/>
      <c r="AF121" s="117"/>
      <c r="AG121" s="117"/>
      <c r="AH121" s="118"/>
      <c r="AI121" s="197"/>
      <c r="AJ121" s="117"/>
      <c r="AK121" s="120"/>
      <c r="AL121" s="104">
        <f t="shared" si="5"/>
        <v>0</v>
      </c>
      <c r="AM121" s="114"/>
      <c r="AN121" s="115"/>
      <c r="AO121" s="115"/>
      <c r="AP121" s="116"/>
      <c r="AQ121" s="177"/>
      <c r="AR121" s="116"/>
      <c r="AS121" s="100"/>
      <c r="AU121" s="101"/>
    </row>
    <row r="122" spans="1:47" ht="15" hidden="1">
      <c r="A122" s="159"/>
      <c r="B122" s="128"/>
      <c r="C122" s="107"/>
      <c r="D122" s="108"/>
      <c r="E122" s="162"/>
      <c r="F122" s="136"/>
      <c r="G122" s="136"/>
      <c r="H122" s="136"/>
      <c r="I122" s="117"/>
      <c r="J122" s="117"/>
      <c r="K122" s="118"/>
      <c r="L122" s="136"/>
      <c r="M122" s="136"/>
      <c r="N122" s="117"/>
      <c r="O122" s="117"/>
      <c r="P122" s="117"/>
      <c r="Q122" s="117"/>
      <c r="R122" s="117"/>
      <c r="S122" s="117"/>
      <c r="T122" s="117"/>
      <c r="U122" s="117"/>
      <c r="V122" s="117"/>
      <c r="W122" s="118"/>
      <c r="X122" s="119"/>
      <c r="Y122" s="117"/>
      <c r="Z122" s="117"/>
      <c r="AA122" s="117"/>
      <c r="AB122" s="117"/>
      <c r="AC122" s="117"/>
      <c r="AD122" s="117"/>
      <c r="AE122" s="118"/>
      <c r="AF122" s="117"/>
      <c r="AG122" s="117"/>
      <c r="AH122" s="118"/>
      <c r="AI122" s="197"/>
      <c r="AJ122" s="117"/>
      <c r="AK122" s="120"/>
      <c r="AL122" s="104">
        <f t="shared" si="5"/>
        <v>0</v>
      </c>
      <c r="AM122" s="114"/>
      <c r="AN122" s="115"/>
      <c r="AO122" s="115"/>
      <c r="AP122" s="116"/>
      <c r="AQ122" s="177"/>
      <c r="AR122" s="116"/>
      <c r="AS122" s="100"/>
      <c r="AU122" s="101"/>
    </row>
    <row r="123" spans="1:47" ht="15" hidden="1">
      <c r="A123" s="159"/>
      <c r="B123" s="128"/>
      <c r="C123" s="107"/>
      <c r="D123" s="163"/>
      <c r="E123" s="162"/>
      <c r="F123" s="136"/>
      <c r="G123" s="136"/>
      <c r="H123" s="136"/>
      <c r="I123" s="117"/>
      <c r="J123" s="117"/>
      <c r="K123" s="118"/>
      <c r="L123" s="136"/>
      <c r="M123" s="136"/>
      <c r="N123" s="117"/>
      <c r="O123" s="117"/>
      <c r="P123" s="117"/>
      <c r="Q123" s="117"/>
      <c r="R123" s="117"/>
      <c r="S123" s="117"/>
      <c r="T123" s="117"/>
      <c r="U123" s="117"/>
      <c r="V123" s="117"/>
      <c r="W123" s="118"/>
      <c r="X123" s="119"/>
      <c r="Y123" s="117"/>
      <c r="Z123" s="117"/>
      <c r="AA123" s="117"/>
      <c r="AB123" s="117"/>
      <c r="AC123" s="117"/>
      <c r="AD123" s="117"/>
      <c r="AE123" s="118"/>
      <c r="AF123" s="117"/>
      <c r="AG123" s="117"/>
      <c r="AH123" s="118"/>
      <c r="AI123" s="197"/>
      <c r="AJ123" s="117"/>
      <c r="AK123" s="120"/>
      <c r="AL123" s="104">
        <f t="shared" si="5"/>
        <v>0</v>
      </c>
      <c r="AM123" s="114"/>
      <c r="AN123" s="115"/>
      <c r="AO123" s="115"/>
      <c r="AP123" s="116"/>
      <c r="AQ123" s="177"/>
      <c r="AR123" s="116"/>
      <c r="AS123" s="100"/>
      <c r="AU123" s="101"/>
    </row>
    <row r="124" spans="1:47" ht="15" hidden="1">
      <c r="A124" s="159"/>
      <c r="B124" s="128"/>
      <c r="C124" s="107"/>
      <c r="D124" s="108"/>
      <c r="E124" s="162"/>
      <c r="F124" s="136"/>
      <c r="G124" s="136"/>
      <c r="H124" s="136"/>
      <c r="I124" s="117"/>
      <c r="J124" s="117"/>
      <c r="K124" s="118"/>
      <c r="L124" s="136"/>
      <c r="M124" s="136"/>
      <c r="N124" s="117"/>
      <c r="O124" s="117"/>
      <c r="P124" s="117"/>
      <c r="Q124" s="117"/>
      <c r="R124" s="117"/>
      <c r="S124" s="117"/>
      <c r="T124" s="117"/>
      <c r="U124" s="117"/>
      <c r="V124" s="117"/>
      <c r="W124" s="118"/>
      <c r="X124" s="119"/>
      <c r="Y124" s="117"/>
      <c r="Z124" s="117"/>
      <c r="AA124" s="117"/>
      <c r="AB124" s="117"/>
      <c r="AC124" s="117"/>
      <c r="AD124" s="117"/>
      <c r="AE124" s="118"/>
      <c r="AF124" s="117"/>
      <c r="AG124" s="117"/>
      <c r="AH124" s="118"/>
      <c r="AI124" s="197"/>
      <c r="AJ124" s="117"/>
      <c r="AK124" s="120"/>
      <c r="AL124" s="104">
        <f t="shared" si="5"/>
        <v>0</v>
      </c>
      <c r="AM124" s="114"/>
      <c r="AN124" s="115"/>
      <c r="AO124" s="115"/>
      <c r="AP124" s="116"/>
      <c r="AQ124" s="177"/>
      <c r="AR124" s="116"/>
      <c r="AS124" s="100"/>
      <c r="AU124" s="101"/>
    </row>
    <row r="125" spans="1:47" ht="15" hidden="1">
      <c r="A125" s="159"/>
      <c r="B125" s="128"/>
      <c r="C125" s="107"/>
      <c r="D125" s="108"/>
      <c r="E125" s="162"/>
      <c r="F125" s="136"/>
      <c r="G125" s="136"/>
      <c r="H125" s="136"/>
      <c r="I125" s="117"/>
      <c r="J125" s="117"/>
      <c r="K125" s="118"/>
      <c r="L125" s="136"/>
      <c r="M125" s="136"/>
      <c r="N125" s="117"/>
      <c r="O125" s="117"/>
      <c r="P125" s="117"/>
      <c r="Q125" s="117"/>
      <c r="R125" s="117"/>
      <c r="S125" s="117"/>
      <c r="T125" s="117"/>
      <c r="U125" s="117"/>
      <c r="V125" s="117"/>
      <c r="W125" s="118"/>
      <c r="X125" s="119"/>
      <c r="Y125" s="117"/>
      <c r="Z125" s="117"/>
      <c r="AA125" s="117"/>
      <c r="AB125" s="117"/>
      <c r="AC125" s="117"/>
      <c r="AD125" s="117"/>
      <c r="AE125" s="118"/>
      <c r="AF125" s="117"/>
      <c r="AG125" s="117"/>
      <c r="AH125" s="118"/>
      <c r="AI125" s="197"/>
      <c r="AJ125" s="117"/>
      <c r="AK125" s="120"/>
      <c r="AL125" s="104">
        <f t="shared" si="5"/>
        <v>0</v>
      </c>
      <c r="AM125" s="114"/>
      <c r="AN125" s="115"/>
      <c r="AO125" s="115"/>
      <c r="AP125" s="116"/>
      <c r="AQ125" s="177"/>
      <c r="AR125" s="116"/>
      <c r="AS125" s="100"/>
      <c r="AU125" s="101"/>
    </row>
    <row r="126" spans="1:47" ht="15" hidden="1">
      <c r="A126" s="138"/>
      <c r="B126" s="128"/>
      <c r="C126" s="107"/>
      <c r="D126" s="108"/>
      <c r="E126" s="162"/>
      <c r="F126" s="136"/>
      <c r="G126" s="136"/>
      <c r="H126" s="136"/>
      <c r="I126" s="117"/>
      <c r="J126" s="117"/>
      <c r="K126" s="118"/>
      <c r="L126" s="136"/>
      <c r="M126" s="136"/>
      <c r="N126" s="117"/>
      <c r="O126" s="117"/>
      <c r="P126" s="117"/>
      <c r="Q126" s="117"/>
      <c r="R126" s="117"/>
      <c r="S126" s="117"/>
      <c r="T126" s="117"/>
      <c r="U126" s="117"/>
      <c r="V126" s="117"/>
      <c r="W126" s="118"/>
      <c r="X126" s="119"/>
      <c r="Y126" s="117"/>
      <c r="Z126" s="117"/>
      <c r="AA126" s="117"/>
      <c r="AB126" s="117"/>
      <c r="AC126" s="117"/>
      <c r="AD126" s="117"/>
      <c r="AE126" s="118"/>
      <c r="AF126" s="117"/>
      <c r="AG126" s="117"/>
      <c r="AH126" s="118"/>
      <c r="AI126" s="197"/>
      <c r="AJ126" s="117"/>
      <c r="AK126" s="120"/>
      <c r="AL126" s="104">
        <f t="shared" si="5"/>
        <v>0</v>
      </c>
      <c r="AM126" s="114"/>
      <c r="AN126" s="115"/>
      <c r="AO126" s="115"/>
      <c r="AP126" s="116"/>
      <c r="AQ126" s="177"/>
      <c r="AR126" s="116"/>
      <c r="AS126" s="100"/>
      <c r="AU126" s="101"/>
    </row>
    <row r="127" spans="1:47" ht="15" hidden="1">
      <c r="A127" s="138"/>
      <c r="B127" s="128"/>
      <c r="C127" s="107"/>
      <c r="D127" s="108"/>
      <c r="E127" s="161"/>
      <c r="F127" s="136"/>
      <c r="G127" s="136"/>
      <c r="H127" s="136"/>
      <c r="I127" s="117"/>
      <c r="J127" s="117"/>
      <c r="K127" s="118"/>
      <c r="L127" s="136"/>
      <c r="M127" s="136"/>
      <c r="N127" s="117"/>
      <c r="O127" s="117"/>
      <c r="P127" s="117"/>
      <c r="Q127" s="117"/>
      <c r="R127" s="117"/>
      <c r="S127" s="117"/>
      <c r="T127" s="117"/>
      <c r="U127" s="117"/>
      <c r="V127" s="117"/>
      <c r="W127" s="118"/>
      <c r="X127" s="119"/>
      <c r="Y127" s="117"/>
      <c r="Z127" s="117"/>
      <c r="AA127" s="117"/>
      <c r="AB127" s="117"/>
      <c r="AC127" s="117"/>
      <c r="AD127" s="117"/>
      <c r="AE127" s="118"/>
      <c r="AF127" s="117"/>
      <c r="AG127" s="117"/>
      <c r="AH127" s="118"/>
      <c r="AI127" s="197"/>
      <c r="AJ127" s="117"/>
      <c r="AK127" s="120"/>
      <c r="AL127" s="104">
        <f t="shared" si="5"/>
        <v>0</v>
      </c>
      <c r="AM127" s="114"/>
      <c r="AN127" s="115"/>
      <c r="AO127" s="115"/>
      <c r="AP127" s="116"/>
      <c r="AQ127" s="177"/>
      <c r="AR127" s="116"/>
      <c r="AS127" s="100"/>
      <c r="AU127" s="101"/>
    </row>
    <row r="128" spans="1:47" ht="15" hidden="1">
      <c r="A128" s="138"/>
      <c r="B128" s="128"/>
      <c r="C128" s="107"/>
      <c r="D128" s="108"/>
      <c r="E128" s="109"/>
      <c r="F128" s="136"/>
      <c r="G128" s="136"/>
      <c r="H128" s="136"/>
      <c r="I128" s="117"/>
      <c r="J128" s="117"/>
      <c r="K128" s="118"/>
      <c r="L128" s="136"/>
      <c r="M128" s="136"/>
      <c r="N128" s="117"/>
      <c r="O128" s="117"/>
      <c r="P128" s="117"/>
      <c r="Q128" s="117"/>
      <c r="R128" s="117"/>
      <c r="S128" s="117"/>
      <c r="T128" s="117"/>
      <c r="U128" s="117"/>
      <c r="V128" s="117"/>
      <c r="W128" s="118"/>
      <c r="X128" s="119"/>
      <c r="Y128" s="117"/>
      <c r="Z128" s="117"/>
      <c r="AA128" s="117"/>
      <c r="AB128" s="117"/>
      <c r="AC128" s="117"/>
      <c r="AD128" s="117"/>
      <c r="AE128" s="118"/>
      <c r="AF128" s="117"/>
      <c r="AG128" s="117"/>
      <c r="AH128" s="118"/>
      <c r="AI128" s="197"/>
      <c r="AJ128" s="117"/>
      <c r="AK128" s="120"/>
      <c r="AL128" s="104">
        <f t="shared" si="5"/>
        <v>0</v>
      </c>
      <c r="AM128" s="114"/>
      <c r="AN128" s="115"/>
      <c r="AO128" s="115"/>
      <c r="AP128" s="116"/>
      <c r="AQ128" s="177"/>
      <c r="AR128" s="116"/>
      <c r="AS128" s="100"/>
      <c r="AU128" s="101"/>
    </row>
    <row r="129" spans="1:47" ht="15" hidden="1">
      <c r="A129" s="138"/>
      <c r="B129" s="128"/>
      <c r="C129" s="107"/>
      <c r="D129" s="108"/>
      <c r="E129" s="162"/>
      <c r="F129" s="136"/>
      <c r="G129" s="136"/>
      <c r="H129" s="136"/>
      <c r="I129" s="117"/>
      <c r="J129" s="117"/>
      <c r="K129" s="118"/>
      <c r="L129" s="136"/>
      <c r="M129" s="136"/>
      <c r="N129" s="117"/>
      <c r="O129" s="117"/>
      <c r="P129" s="117"/>
      <c r="Q129" s="117"/>
      <c r="R129" s="117"/>
      <c r="S129" s="117"/>
      <c r="T129" s="117"/>
      <c r="U129" s="117"/>
      <c r="V129" s="117"/>
      <c r="W129" s="118"/>
      <c r="X129" s="119"/>
      <c r="Y129" s="117"/>
      <c r="Z129" s="117"/>
      <c r="AA129" s="117"/>
      <c r="AB129" s="117"/>
      <c r="AC129" s="117"/>
      <c r="AD129" s="117"/>
      <c r="AE129" s="118"/>
      <c r="AF129" s="117"/>
      <c r="AG129" s="117"/>
      <c r="AH129" s="118"/>
      <c r="AI129" s="197"/>
      <c r="AJ129" s="117"/>
      <c r="AK129" s="120"/>
      <c r="AL129" s="104">
        <f t="shared" si="5"/>
        <v>0</v>
      </c>
      <c r="AM129" s="114"/>
      <c r="AN129" s="115"/>
      <c r="AO129" s="115"/>
      <c r="AP129" s="116"/>
      <c r="AQ129" s="177"/>
      <c r="AR129" s="116"/>
      <c r="AS129" s="100"/>
      <c r="AU129" s="101"/>
    </row>
    <row r="130" spans="1:47" ht="15" hidden="1">
      <c r="A130" s="138"/>
      <c r="B130" s="128"/>
      <c r="C130" s="107"/>
      <c r="D130" s="108"/>
      <c r="E130" s="109"/>
      <c r="F130" s="136"/>
      <c r="G130" s="136"/>
      <c r="H130" s="136"/>
      <c r="I130" s="117"/>
      <c r="J130" s="117"/>
      <c r="K130" s="118"/>
      <c r="L130" s="136"/>
      <c r="M130" s="136"/>
      <c r="N130" s="117"/>
      <c r="O130" s="117"/>
      <c r="P130" s="117"/>
      <c r="Q130" s="117"/>
      <c r="R130" s="117"/>
      <c r="S130" s="117"/>
      <c r="T130" s="117"/>
      <c r="U130" s="117"/>
      <c r="V130" s="117"/>
      <c r="W130" s="118"/>
      <c r="X130" s="119"/>
      <c r="Y130" s="117"/>
      <c r="Z130" s="117"/>
      <c r="AA130" s="117"/>
      <c r="AB130" s="117"/>
      <c r="AC130" s="117"/>
      <c r="AD130" s="117"/>
      <c r="AE130" s="118"/>
      <c r="AF130" s="117"/>
      <c r="AG130" s="117"/>
      <c r="AH130" s="118"/>
      <c r="AI130" s="197"/>
      <c r="AJ130" s="117"/>
      <c r="AK130" s="120"/>
      <c r="AL130" s="104">
        <f t="shared" si="5"/>
        <v>0</v>
      </c>
      <c r="AM130" s="114"/>
      <c r="AN130" s="115"/>
      <c r="AO130" s="115"/>
      <c r="AP130" s="116"/>
      <c r="AQ130" s="177"/>
      <c r="AR130" s="116"/>
      <c r="AS130" s="100"/>
      <c r="AU130" s="101"/>
    </row>
    <row r="131" spans="1:47" ht="15" hidden="1">
      <c r="A131" s="138"/>
      <c r="B131" s="128"/>
      <c r="C131" s="107"/>
      <c r="D131" s="108"/>
      <c r="E131" s="161"/>
      <c r="F131" s="136"/>
      <c r="G131" s="136"/>
      <c r="H131" s="136"/>
      <c r="I131" s="117"/>
      <c r="J131" s="117"/>
      <c r="K131" s="118"/>
      <c r="L131" s="136"/>
      <c r="M131" s="136"/>
      <c r="N131" s="117"/>
      <c r="O131" s="117"/>
      <c r="P131" s="117"/>
      <c r="Q131" s="117"/>
      <c r="R131" s="117"/>
      <c r="S131" s="117"/>
      <c r="T131" s="117"/>
      <c r="U131" s="117"/>
      <c r="V131" s="117"/>
      <c r="W131" s="118"/>
      <c r="X131" s="119"/>
      <c r="Y131" s="117"/>
      <c r="Z131" s="117"/>
      <c r="AA131" s="117"/>
      <c r="AB131" s="117"/>
      <c r="AC131" s="117"/>
      <c r="AD131" s="117"/>
      <c r="AE131" s="118"/>
      <c r="AF131" s="117"/>
      <c r="AG131" s="117"/>
      <c r="AH131" s="118"/>
      <c r="AI131" s="197"/>
      <c r="AJ131" s="117"/>
      <c r="AK131" s="120"/>
      <c r="AL131" s="104">
        <f t="shared" si="5"/>
        <v>0</v>
      </c>
      <c r="AM131" s="114"/>
      <c r="AN131" s="115"/>
      <c r="AO131" s="115"/>
      <c r="AP131" s="116"/>
      <c r="AQ131" s="177"/>
      <c r="AR131" s="116"/>
      <c r="AS131" s="100"/>
      <c r="AU131" s="101"/>
    </row>
    <row r="132" spans="1:47" ht="15" hidden="1">
      <c r="A132" s="138"/>
      <c r="B132" s="128"/>
      <c r="C132" s="107"/>
      <c r="D132" s="108"/>
      <c r="E132" s="109"/>
      <c r="F132" s="136"/>
      <c r="G132" s="136"/>
      <c r="H132" s="136"/>
      <c r="I132" s="117"/>
      <c r="J132" s="117"/>
      <c r="K132" s="118"/>
      <c r="L132" s="136"/>
      <c r="M132" s="136"/>
      <c r="N132" s="117"/>
      <c r="O132" s="117"/>
      <c r="P132" s="117"/>
      <c r="Q132" s="117"/>
      <c r="R132" s="117"/>
      <c r="S132" s="117"/>
      <c r="T132" s="117"/>
      <c r="U132" s="117"/>
      <c r="V132" s="117"/>
      <c r="W132" s="118"/>
      <c r="X132" s="119"/>
      <c r="Y132" s="117"/>
      <c r="Z132" s="117"/>
      <c r="AA132" s="117"/>
      <c r="AB132" s="117"/>
      <c r="AC132" s="117"/>
      <c r="AD132" s="117"/>
      <c r="AE132" s="118"/>
      <c r="AF132" s="117"/>
      <c r="AG132" s="117"/>
      <c r="AH132" s="118"/>
      <c r="AI132" s="197"/>
      <c r="AJ132" s="117"/>
      <c r="AK132" s="120"/>
      <c r="AL132" s="104">
        <f t="shared" si="5"/>
        <v>0</v>
      </c>
      <c r="AM132" s="114"/>
      <c r="AN132" s="115"/>
      <c r="AO132" s="115"/>
      <c r="AP132" s="116"/>
      <c r="AQ132" s="177"/>
      <c r="AR132" s="116"/>
      <c r="AS132" s="100"/>
      <c r="AU132" s="101"/>
    </row>
    <row r="133" spans="1:47" ht="15" hidden="1">
      <c r="A133" s="138"/>
      <c r="B133" s="128"/>
      <c r="C133" s="107"/>
      <c r="D133" s="108"/>
      <c r="E133" s="109"/>
      <c r="F133" s="136"/>
      <c r="G133" s="136"/>
      <c r="H133" s="136"/>
      <c r="I133" s="117"/>
      <c r="J133" s="117"/>
      <c r="K133" s="118"/>
      <c r="L133" s="136"/>
      <c r="M133" s="136"/>
      <c r="N133" s="117"/>
      <c r="O133" s="117"/>
      <c r="P133" s="117"/>
      <c r="Q133" s="117"/>
      <c r="R133" s="117"/>
      <c r="S133" s="117"/>
      <c r="T133" s="117"/>
      <c r="U133" s="117"/>
      <c r="V133" s="117"/>
      <c r="W133" s="118"/>
      <c r="X133" s="119"/>
      <c r="Y133" s="117"/>
      <c r="Z133" s="117"/>
      <c r="AA133" s="117"/>
      <c r="AB133" s="117"/>
      <c r="AC133" s="117"/>
      <c r="AD133" s="117"/>
      <c r="AE133" s="118"/>
      <c r="AF133" s="117"/>
      <c r="AG133" s="117"/>
      <c r="AH133" s="118"/>
      <c r="AI133" s="197"/>
      <c r="AJ133" s="117"/>
      <c r="AK133" s="120"/>
      <c r="AL133" s="104">
        <f t="shared" si="5"/>
        <v>0</v>
      </c>
      <c r="AM133" s="114"/>
      <c r="AN133" s="115"/>
      <c r="AO133" s="115"/>
      <c r="AP133" s="116"/>
      <c r="AQ133" s="177"/>
      <c r="AR133" s="116"/>
      <c r="AS133" s="100"/>
      <c r="AU133" s="101"/>
    </row>
    <row r="134" spans="1:47" ht="15" hidden="1">
      <c r="A134" s="138"/>
      <c r="B134" s="128"/>
      <c r="C134" s="107"/>
      <c r="D134" s="108"/>
      <c r="E134" s="109"/>
      <c r="F134" s="136"/>
      <c r="G134" s="136"/>
      <c r="H134" s="136"/>
      <c r="I134" s="117"/>
      <c r="J134" s="117"/>
      <c r="K134" s="118"/>
      <c r="L134" s="136"/>
      <c r="M134" s="136"/>
      <c r="N134" s="117"/>
      <c r="O134" s="117"/>
      <c r="P134" s="117"/>
      <c r="Q134" s="117"/>
      <c r="R134" s="117"/>
      <c r="S134" s="117"/>
      <c r="T134" s="117"/>
      <c r="U134" s="117"/>
      <c r="V134" s="117"/>
      <c r="W134" s="118"/>
      <c r="X134" s="119"/>
      <c r="Y134" s="117"/>
      <c r="Z134" s="117"/>
      <c r="AA134" s="117"/>
      <c r="AB134" s="117"/>
      <c r="AC134" s="117"/>
      <c r="AD134" s="117"/>
      <c r="AE134" s="118"/>
      <c r="AF134" s="117"/>
      <c r="AG134" s="117"/>
      <c r="AH134" s="118"/>
      <c r="AI134" s="197"/>
      <c r="AJ134" s="117"/>
      <c r="AK134" s="120"/>
      <c r="AL134" s="104">
        <f t="shared" si="5"/>
        <v>0</v>
      </c>
      <c r="AM134" s="114"/>
      <c r="AN134" s="115"/>
      <c r="AO134" s="115"/>
      <c r="AP134" s="116"/>
      <c r="AQ134" s="177"/>
      <c r="AR134" s="116"/>
      <c r="AS134" s="100"/>
      <c r="AU134" s="101"/>
    </row>
    <row r="135" spans="1:47" ht="15" hidden="1">
      <c r="A135" s="138"/>
      <c r="B135" s="127"/>
      <c r="C135" s="107"/>
      <c r="D135" s="108"/>
      <c r="E135" s="109"/>
      <c r="F135" s="136"/>
      <c r="G135" s="136"/>
      <c r="H135" s="136"/>
      <c r="I135" s="117"/>
      <c r="J135" s="117"/>
      <c r="K135" s="118"/>
      <c r="L135" s="136"/>
      <c r="M135" s="136"/>
      <c r="N135" s="117"/>
      <c r="O135" s="117"/>
      <c r="P135" s="117"/>
      <c r="Q135" s="117"/>
      <c r="R135" s="117"/>
      <c r="S135" s="117"/>
      <c r="T135" s="117"/>
      <c r="U135" s="117"/>
      <c r="V135" s="117"/>
      <c r="W135" s="118"/>
      <c r="X135" s="119"/>
      <c r="Y135" s="117"/>
      <c r="Z135" s="117"/>
      <c r="AA135" s="117"/>
      <c r="AB135" s="117"/>
      <c r="AC135" s="117"/>
      <c r="AD135" s="117"/>
      <c r="AE135" s="118"/>
      <c r="AF135" s="117"/>
      <c r="AG135" s="117"/>
      <c r="AH135" s="118"/>
      <c r="AI135" s="197"/>
      <c r="AJ135" s="117"/>
      <c r="AK135" s="120"/>
      <c r="AL135" s="104">
        <f t="shared" si="5"/>
        <v>0</v>
      </c>
      <c r="AM135" s="114"/>
      <c r="AN135" s="115"/>
      <c r="AO135" s="115"/>
      <c r="AP135" s="116"/>
      <c r="AQ135" s="177"/>
      <c r="AR135" s="116"/>
      <c r="AS135" s="100"/>
      <c r="AU135" s="101"/>
    </row>
    <row r="136" spans="1:47" ht="15" hidden="1">
      <c r="A136" s="138"/>
      <c r="B136" s="127"/>
      <c r="C136" s="107"/>
      <c r="D136" s="108"/>
      <c r="E136" s="109"/>
      <c r="F136" s="136"/>
      <c r="G136" s="136"/>
      <c r="H136" s="136"/>
      <c r="I136" s="117"/>
      <c r="J136" s="117"/>
      <c r="K136" s="118"/>
      <c r="L136" s="136"/>
      <c r="M136" s="136"/>
      <c r="N136" s="117"/>
      <c r="O136" s="117"/>
      <c r="P136" s="117"/>
      <c r="Q136" s="117"/>
      <c r="R136" s="117"/>
      <c r="S136" s="117"/>
      <c r="T136" s="117"/>
      <c r="U136" s="117"/>
      <c r="V136" s="117"/>
      <c r="W136" s="118"/>
      <c r="X136" s="119"/>
      <c r="Y136" s="117"/>
      <c r="Z136" s="117"/>
      <c r="AA136" s="117"/>
      <c r="AB136" s="117"/>
      <c r="AC136" s="117"/>
      <c r="AD136" s="117"/>
      <c r="AE136" s="118"/>
      <c r="AF136" s="117"/>
      <c r="AG136" s="117"/>
      <c r="AH136" s="118"/>
      <c r="AI136" s="197"/>
      <c r="AJ136" s="117"/>
      <c r="AK136" s="120"/>
      <c r="AL136" s="104">
        <f t="shared" si="5"/>
        <v>0</v>
      </c>
      <c r="AM136" s="114"/>
      <c r="AN136" s="115"/>
      <c r="AO136" s="115"/>
      <c r="AP136" s="116"/>
      <c r="AQ136" s="177"/>
      <c r="AR136" s="116"/>
      <c r="AS136" s="100"/>
      <c r="AU136" s="101"/>
    </row>
    <row r="137" spans="1:47" ht="15" hidden="1">
      <c r="A137" s="138"/>
      <c r="B137" s="128"/>
      <c r="C137" s="107"/>
      <c r="D137" s="108"/>
      <c r="E137" s="161"/>
      <c r="F137" s="136"/>
      <c r="G137" s="136"/>
      <c r="H137" s="136"/>
      <c r="I137" s="117"/>
      <c r="J137" s="117"/>
      <c r="K137" s="118"/>
      <c r="L137" s="136"/>
      <c r="M137" s="136"/>
      <c r="N137" s="117"/>
      <c r="O137" s="117"/>
      <c r="P137" s="117"/>
      <c r="Q137" s="117"/>
      <c r="R137" s="117"/>
      <c r="S137" s="117"/>
      <c r="T137" s="117"/>
      <c r="U137" s="117"/>
      <c r="V137" s="117"/>
      <c r="W137" s="118"/>
      <c r="X137" s="119"/>
      <c r="Y137" s="117"/>
      <c r="Z137" s="117"/>
      <c r="AA137" s="117"/>
      <c r="AB137" s="117"/>
      <c r="AC137" s="117"/>
      <c r="AD137" s="117"/>
      <c r="AE137" s="118"/>
      <c r="AF137" s="117"/>
      <c r="AG137" s="117"/>
      <c r="AH137" s="118"/>
      <c r="AI137" s="197"/>
      <c r="AJ137" s="117"/>
      <c r="AK137" s="120"/>
      <c r="AL137" s="104">
        <f t="shared" si="5"/>
        <v>0</v>
      </c>
      <c r="AM137" s="114"/>
      <c r="AN137" s="115"/>
      <c r="AO137" s="115"/>
      <c r="AP137" s="116"/>
      <c r="AQ137" s="177"/>
      <c r="AR137" s="116"/>
      <c r="AS137" s="100"/>
      <c r="AU137" s="101"/>
    </row>
    <row r="138" spans="1:47" ht="15" hidden="1">
      <c r="A138" s="138"/>
      <c r="B138" s="128"/>
      <c r="C138" s="107"/>
      <c r="D138" s="108"/>
      <c r="E138" s="161"/>
      <c r="F138" s="136"/>
      <c r="G138" s="136"/>
      <c r="H138" s="136"/>
      <c r="I138" s="117"/>
      <c r="J138" s="117"/>
      <c r="K138" s="118"/>
      <c r="L138" s="136"/>
      <c r="M138" s="136"/>
      <c r="N138" s="117"/>
      <c r="O138" s="117"/>
      <c r="P138" s="117"/>
      <c r="Q138" s="117"/>
      <c r="R138" s="117"/>
      <c r="S138" s="117"/>
      <c r="T138" s="117"/>
      <c r="U138" s="117"/>
      <c r="V138" s="117"/>
      <c r="W138" s="118"/>
      <c r="X138" s="119"/>
      <c r="Y138" s="117"/>
      <c r="Z138" s="117"/>
      <c r="AA138" s="117"/>
      <c r="AB138" s="117"/>
      <c r="AC138" s="117"/>
      <c r="AD138" s="117"/>
      <c r="AE138" s="118"/>
      <c r="AF138" s="117"/>
      <c r="AG138" s="117"/>
      <c r="AH138" s="118"/>
      <c r="AI138" s="197"/>
      <c r="AJ138" s="117"/>
      <c r="AK138" s="120"/>
      <c r="AL138" s="104">
        <f t="shared" si="5"/>
        <v>0</v>
      </c>
      <c r="AM138" s="114"/>
      <c r="AN138" s="115"/>
      <c r="AO138" s="115"/>
      <c r="AP138" s="116"/>
      <c r="AQ138" s="177"/>
      <c r="AR138" s="116"/>
      <c r="AS138" s="100"/>
      <c r="AU138" s="101"/>
    </row>
    <row r="139" spans="1:47" ht="15" hidden="1">
      <c r="A139" s="138"/>
      <c r="B139" s="128"/>
      <c r="C139" s="107"/>
      <c r="D139" s="108"/>
      <c r="E139" s="161"/>
      <c r="F139" s="136"/>
      <c r="G139" s="136"/>
      <c r="H139" s="136"/>
      <c r="I139" s="117"/>
      <c r="J139" s="117"/>
      <c r="K139" s="118"/>
      <c r="L139" s="136"/>
      <c r="M139" s="136"/>
      <c r="N139" s="117"/>
      <c r="O139" s="117"/>
      <c r="P139" s="117"/>
      <c r="Q139" s="117"/>
      <c r="R139" s="117"/>
      <c r="S139" s="117"/>
      <c r="T139" s="117"/>
      <c r="U139" s="117"/>
      <c r="V139" s="117"/>
      <c r="W139" s="118"/>
      <c r="X139" s="119"/>
      <c r="Y139" s="117"/>
      <c r="Z139" s="117"/>
      <c r="AA139" s="117"/>
      <c r="AB139" s="117"/>
      <c r="AC139" s="117"/>
      <c r="AD139" s="117"/>
      <c r="AE139" s="118"/>
      <c r="AF139" s="117"/>
      <c r="AG139" s="117"/>
      <c r="AH139" s="118"/>
      <c r="AI139" s="197"/>
      <c r="AJ139" s="117"/>
      <c r="AK139" s="120"/>
      <c r="AL139" s="104">
        <f t="shared" si="5"/>
        <v>0</v>
      </c>
      <c r="AM139" s="114"/>
      <c r="AN139" s="115"/>
      <c r="AO139" s="115"/>
      <c r="AP139" s="116"/>
      <c r="AQ139" s="177"/>
      <c r="AR139" s="116"/>
      <c r="AS139" s="100"/>
      <c r="AU139" s="101"/>
    </row>
    <row r="140" spans="1:47" ht="15" hidden="1">
      <c r="A140" s="138"/>
      <c r="B140" s="128"/>
      <c r="C140" s="107"/>
      <c r="D140" s="108"/>
      <c r="E140" s="109"/>
      <c r="F140" s="136"/>
      <c r="G140" s="136"/>
      <c r="H140" s="136"/>
      <c r="I140" s="117"/>
      <c r="J140" s="117"/>
      <c r="K140" s="118"/>
      <c r="L140" s="136"/>
      <c r="M140" s="136"/>
      <c r="N140" s="117"/>
      <c r="O140" s="117"/>
      <c r="P140" s="117"/>
      <c r="Q140" s="117"/>
      <c r="R140" s="117"/>
      <c r="S140" s="117"/>
      <c r="T140" s="117"/>
      <c r="U140" s="117"/>
      <c r="V140" s="117"/>
      <c r="W140" s="118"/>
      <c r="X140" s="119"/>
      <c r="Y140" s="117"/>
      <c r="Z140" s="117"/>
      <c r="AA140" s="117"/>
      <c r="AB140" s="117"/>
      <c r="AC140" s="117"/>
      <c r="AD140" s="117"/>
      <c r="AE140" s="118"/>
      <c r="AF140" s="117"/>
      <c r="AG140" s="117"/>
      <c r="AH140" s="118"/>
      <c r="AI140" s="197"/>
      <c r="AJ140" s="117"/>
      <c r="AK140" s="120"/>
      <c r="AL140" s="104">
        <f t="shared" si="5"/>
        <v>0</v>
      </c>
      <c r="AM140" s="114"/>
      <c r="AN140" s="115"/>
      <c r="AO140" s="115"/>
      <c r="AP140" s="116"/>
      <c r="AQ140" s="177"/>
      <c r="AR140" s="116"/>
      <c r="AS140" s="100"/>
      <c r="AU140" s="101"/>
    </row>
    <row r="141" spans="1:47" ht="15" hidden="1">
      <c r="A141" s="138"/>
      <c r="B141" s="128"/>
      <c r="C141" s="107"/>
      <c r="D141" s="108"/>
      <c r="E141" s="161"/>
      <c r="F141" s="136"/>
      <c r="G141" s="136"/>
      <c r="H141" s="136"/>
      <c r="I141" s="117"/>
      <c r="J141" s="117"/>
      <c r="K141" s="118"/>
      <c r="L141" s="136"/>
      <c r="M141" s="136"/>
      <c r="N141" s="117"/>
      <c r="O141" s="117"/>
      <c r="P141" s="117"/>
      <c r="Q141" s="117"/>
      <c r="R141" s="117"/>
      <c r="S141" s="117"/>
      <c r="T141" s="117"/>
      <c r="U141" s="117"/>
      <c r="V141" s="117"/>
      <c r="W141" s="118"/>
      <c r="X141" s="119"/>
      <c r="Y141" s="117"/>
      <c r="Z141" s="117"/>
      <c r="AA141" s="117"/>
      <c r="AB141" s="117"/>
      <c r="AC141" s="117"/>
      <c r="AD141" s="117"/>
      <c r="AE141" s="118"/>
      <c r="AF141" s="117"/>
      <c r="AG141" s="117"/>
      <c r="AH141" s="118"/>
      <c r="AI141" s="197"/>
      <c r="AJ141" s="117"/>
      <c r="AK141" s="120"/>
      <c r="AL141" s="104">
        <f t="shared" si="5"/>
        <v>0</v>
      </c>
      <c r="AM141" s="114"/>
      <c r="AN141" s="115"/>
      <c r="AO141" s="115"/>
      <c r="AP141" s="116"/>
      <c r="AQ141" s="177"/>
      <c r="AR141" s="116"/>
      <c r="AS141" s="100"/>
      <c r="AU141" s="101"/>
    </row>
    <row r="142" spans="1:47" ht="15" hidden="1">
      <c r="A142" s="138"/>
      <c r="B142" s="128"/>
      <c r="C142" s="107"/>
      <c r="D142" s="108"/>
      <c r="E142" s="161"/>
      <c r="F142" s="136"/>
      <c r="G142" s="136"/>
      <c r="H142" s="136"/>
      <c r="I142" s="117"/>
      <c r="J142" s="117"/>
      <c r="K142" s="118"/>
      <c r="L142" s="136"/>
      <c r="M142" s="136"/>
      <c r="N142" s="117"/>
      <c r="O142" s="117"/>
      <c r="P142" s="117"/>
      <c r="Q142" s="117"/>
      <c r="R142" s="117"/>
      <c r="S142" s="117"/>
      <c r="T142" s="117"/>
      <c r="U142" s="117"/>
      <c r="V142" s="117"/>
      <c r="W142" s="118"/>
      <c r="X142" s="119"/>
      <c r="Y142" s="117"/>
      <c r="Z142" s="117"/>
      <c r="AA142" s="117"/>
      <c r="AB142" s="117"/>
      <c r="AC142" s="117"/>
      <c r="AD142" s="117"/>
      <c r="AE142" s="118"/>
      <c r="AF142" s="117"/>
      <c r="AG142" s="117"/>
      <c r="AH142" s="118"/>
      <c r="AI142" s="197"/>
      <c r="AJ142" s="117"/>
      <c r="AK142" s="120"/>
      <c r="AL142" s="104">
        <f t="shared" si="5"/>
        <v>0</v>
      </c>
      <c r="AM142" s="114"/>
      <c r="AN142" s="115"/>
      <c r="AO142" s="115"/>
      <c r="AP142" s="116"/>
      <c r="AQ142" s="177"/>
      <c r="AR142" s="116"/>
      <c r="AS142" s="100"/>
      <c r="AU142" s="101"/>
    </row>
    <row r="143" spans="1:47" ht="15" hidden="1">
      <c r="A143" s="138"/>
      <c r="B143" s="128"/>
      <c r="C143" s="107"/>
      <c r="D143" s="108"/>
      <c r="E143" s="161"/>
      <c r="F143" s="136"/>
      <c r="G143" s="136"/>
      <c r="H143" s="136"/>
      <c r="I143" s="117"/>
      <c r="J143" s="117"/>
      <c r="K143" s="118"/>
      <c r="L143" s="136"/>
      <c r="M143" s="136"/>
      <c r="N143" s="117"/>
      <c r="O143" s="117"/>
      <c r="P143" s="117"/>
      <c r="Q143" s="117"/>
      <c r="R143" s="117"/>
      <c r="S143" s="117"/>
      <c r="T143" s="117"/>
      <c r="U143" s="117"/>
      <c r="V143" s="117"/>
      <c r="W143" s="118"/>
      <c r="X143" s="119"/>
      <c r="Y143" s="117"/>
      <c r="Z143" s="117"/>
      <c r="AA143" s="117"/>
      <c r="AB143" s="117"/>
      <c r="AC143" s="117"/>
      <c r="AD143" s="117"/>
      <c r="AE143" s="118"/>
      <c r="AF143" s="117"/>
      <c r="AG143" s="117"/>
      <c r="AH143" s="118"/>
      <c r="AI143" s="197"/>
      <c r="AJ143" s="117"/>
      <c r="AK143" s="120"/>
      <c r="AL143" s="104">
        <f t="shared" si="5"/>
        <v>0</v>
      </c>
      <c r="AM143" s="114"/>
      <c r="AN143" s="115"/>
      <c r="AO143" s="115"/>
      <c r="AP143" s="116"/>
      <c r="AQ143" s="177"/>
      <c r="AR143" s="116"/>
      <c r="AS143" s="100"/>
      <c r="AU143" s="101"/>
    </row>
    <row r="144" spans="1:47" ht="15" hidden="1">
      <c r="A144" s="138"/>
      <c r="B144" s="128"/>
      <c r="C144" s="107"/>
      <c r="D144" s="108"/>
      <c r="E144" s="109"/>
      <c r="F144" s="136"/>
      <c r="G144" s="136"/>
      <c r="H144" s="136"/>
      <c r="I144" s="117"/>
      <c r="J144" s="117"/>
      <c r="K144" s="118"/>
      <c r="L144" s="136"/>
      <c r="M144" s="136"/>
      <c r="N144" s="117"/>
      <c r="O144" s="117"/>
      <c r="P144" s="117"/>
      <c r="Q144" s="117"/>
      <c r="R144" s="117"/>
      <c r="S144" s="117"/>
      <c r="T144" s="117"/>
      <c r="U144" s="117"/>
      <c r="V144" s="117"/>
      <c r="W144" s="118"/>
      <c r="X144" s="119"/>
      <c r="Y144" s="117"/>
      <c r="Z144" s="117"/>
      <c r="AA144" s="117"/>
      <c r="AB144" s="117"/>
      <c r="AC144" s="117"/>
      <c r="AD144" s="117"/>
      <c r="AE144" s="118"/>
      <c r="AF144" s="117"/>
      <c r="AG144" s="117"/>
      <c r="AH144" s="118"/>
      <c r="AI144" s="197"/>
      <c r="AJ144" s="117"/>
      <c r="AK144" s="120"/>
      <c r="AL144" s="104">
        <f t="shared" si="5"/>
        <v>0</v>
      </c>
      <c r="AM144" s="114"/>
      <c r="AN144" s="115"/>
      <c r="AO144" s="115"/>
      <c r="AP144" s="116"/>
      <c r="AQ144" s="177"/>
      <c r="AR144" s="116"/>
      <c r="AS144" s="100"/>
      <c r="AU144" s="101"/>
    </row>
    <row r="145" spans="1:47" ht="15" hidden="1">
      <c r="A145" s="138"/>
      <c r="B145" s="128"/>
      <c r="C145" s="107"/>
      <c r="D145" s="108"/>
      <c r="E145" s="109"/>
      <c r="F145" s="136"/>
      <c r="G145" s="136"/>
      <c r="H145" s="136"/>
      <c r="I145" s="117"/>
      <c r="J145" s="117"/>
      <c r="K145" s="118"/>
      <c r="L145" s="136"/>
      <c r="M145" s="136"/>
      <c r="N145" s="117"/>
      <c r="O145" s="117"/>
      <c r="P145" s="117"/>
      <c r="Q145" s="117"/>
      <c r="R145" s="117"/>
      <c r="S145" s="117"/>
      <c r="T145" s="117"/>
      <c r="U145" s="117"/>
      <c r="V145" s="117"/>
      <c r="W145" s="118"/>
      <c r="X145" s="119"/>
      <c r="Y145" s="117"/>
      <c r="Z145" s="117"/>
      <c r="AA145" s="117"/>
      <c r="AB145" s="117"/>
      <c r="AC145" s="117"/>
      <c r="AD145" s="117"/>
      <c r="AE145" s="118"/>
      <c r="AF145" s="117"/>
      <c r="AG145" s="117"/>
      <c r="AH145" s="118"/>
      <c r="AI145" s="197"/>
      <c r="AJ145" s="117"/>
      <c r="AK145" s="120"/>
      <c r="AL145" s="104">
        <f t="shared" si="5"/>
        <v>0</v>
      </c>
      <c r="AM145" s="114"/>
      <c r="AN145" s="115"/>
      <c r="AO145" s="115"/>
      <c r="AP145" s="116"/>
      <c r="AQ145" s="177"/>
      <c r="AR145" s="116"/>
      <c r="AS145" s="100"/>
      <c r="AU145" s="101"/>
    </row>
    <row r="146" spans="1:47" ht="15" hidden="1">
      <c r="A146" s="138"/>
      <c r="B146" s="128"/>
      <c r="C146" s="107"/>
      <c r="D146" s="108"/>
      <c r="E146" s="109"/>
      <c r="F146" s="136"/>
      <c r="G146" s="136"/>
      <c r="H146" s="136"/>
      <c r="I146" s="117"/>
      <c r="J146" s="117"/>
      <c r="K146" s="118"/>
      <c r="L146" s="136"/>
      <c r="M146" s="136"/>
      <c r="N146" s="117"/>
      <c r="O146" s="117"/>
      <c r="P146" s="117"/>
      <c r="Q146" s="117"/>
      <c r="R146" s="117"/>
      <c r="S146" s="117"/>
      <c r="T146" s="117"/>
      <c r="U146" s="117"/>
      <c r="V146" s="117"/>
      <c r="W146" s="118"/>
      <c r="X146" s="119"/>
      <c r="Y146" s="117"/>
      <c r="Z146" s="117"/>
      <c r="AA146" s="117"/>
      <c r="AB146" s="117"/>
      <c r="AC146" s="117"/>
      <c r="AD146" s="117"/>
      <c r="AE146" s="118"/>
      <c r="AF146" s="117"/>
      <c r="AG146" s="117"/>
      <c r="AH146" s="118"/>
      <c r="AI146" s="197"/>
      <c r="AJ146" s="117"/>
      <c r="AK146" s="120"/>
      <c r="AL146" s="104">
        <f t="shared" si="5"/>
        <v>0</v>
      </c>
      <c r="AM146" s="114"/>
      <c r="AN146" s="115"/>
      <c r="AO146" s="115"/>
      <c r="AP146" s="116"/>
      <c r="AQ146" s="177"/>
      <c r="AR146" s="116"/>
      <c r="AS146" s="100"/>
      <c r="AU146" s="101"/>
    </row>
    <row r="147" spans="1:47" ht="15" hidden="1">
      <c r="A147" s="138"/>
      <c r="B147" s="128"/>
      <c r="C147" s="107"/>
      <c r="D147" s="108"/>
      <c r="E147" s="109"/>
      <c r="F147" s="136"/>
      <c r="G147" s="136"/>
      <c r="H147" s="136"/>
      <c r="I147" s="117"/>
      <c r="J147" s="117"/>
      <c r="K147" s="118"/>
      <c r="L147" s="136"/>
      <c r="M147" s="136"/>
      <c r="N147" s="117"/>
      <c r="O147" s="117"/>
      <c r="P147" s="117"/>
      <c r="Q147" s="117"/>
      <c r="R147" s="117"/>
      <c r="S147" s="117"/>
      <c r="T147" s="117"/>
      <c r="U147" s="117"/>
      <c r="V147" s="117"/>
      <c r="W147" s="118"/>
      <c r="X147" s="119"/>
      <c r="Y147" s="117"/>
      <c r="Z147" s="117"/>
      <c r="AA147" s="117"/>
      <c r="AB147" s="117"/>
      <c r="AC147" s="117"/>
      <c r="AD147" s="117"/>
      <c r="AE147" s="118"/>
      <c r="AF147" s="117"/>
      <c r="AG147" s="117"/>
      <c r="AH147" s="118"/>
      <c r="AI147" s="197"/>
      <c r="AJ147" s="117"/>
      <c r="AK147" s="120"/>
      <c r="AL147" s="104">
        <f t="shared" si="5"/>
        <v>0</v>
      </c>
      <c r="AM147" s="114"/>
      <c r="AN147" s="115"/>
      <c r="AO147" s="115"/>
      <c r="AP147" s="116"/>
      <c r="AQ147" s="177"/>
      <c r="AR147" s="116"/>
      <c r="AS147" s="100"/>
      <c r="AU147" s="101"/>
    </row>
    <row r="148" spans="1:47" ht="15" hidden="1">
      <c r="A148" s="138"/>
      <c r="B148" s="128"/>
      <c r="C148" s="107"/>
      <c r="D148" s="108"/>
      <c r="E148" s="162"/>
      <c r="F148" s="136"/>
      <c r="G148" s="136"/>
      <c r="H148" s="136"/>
      <c r="I148" s="117"/>
      <c r="J148" s="117"/>
      <c r="K148" s="118"/>
      <c r="L148" s="136"/>
      <c r="M148" s="136"/>
      <c r="N148" s="117"/>
      <c r="O148" s="117"/>
      <c r="P148" s="117"/>
      <c r="Q148" s="117"/>
      <c r="R148" s="117"/>
      <c r="S148" s="117"/>
      <c r="T148" s="117"/>
      <c r="U148" s="117"/>
      <c r="V148" s="117"/>
      <c r="W148" s="118"/>
      <c r="X148" s="119"/>
      <c r="Y148" s="117"/>
      <c r="Z148" s="117"/>
      <c r="AA148" s="117"/>
      <c r="AB148" s="117"/>
      <c r="AC148" s="117"/>
      <c r="AD148" s="117"/>
      <c r="AE148" s="118"/>
      <c r="AF148" s="117"/>
      <c r="AG148" s="117"/>
      <c r="AH148" s="118"/>
      <c r="AI148" s="197"/>
      <c r="AJ148" s="117"/>
      <c r="AK148" s="120"/>
      <c r="AL148" s="104">
        <f t="shared" si="5"/>
        <v>0</v>
      </c>
      <c r="AM148" s="114"/>
      <c r="AN148" s="115"/>
      <c r="AO148" s="115"/>
      <c r="AP148" s="116"/>
      <c r="AQ148" s="177"/>
      <c r="AR148" s="116"/>
      <c r="AS148" s="100"/>
      <c r="AU148" s="101"/>
    </row>
    <row r="149" spans="1:47" ht="15" hidden="1">
      <c r="A149" s="138"/>
      <c r="B149" s="128"/>
      <c r="C149" s="107"/>
      <c r="D149" s="108"/>
      <c r="E149" s="152"/>
      <c r="F149" s="136"/>
      <c r="G149" s="136"/>
      <c r="H149" s="136"/>
      <c r="I149" s="117"/>
      <c r="J149" s="117"/>
      <c r="K149" s="118"/>
      <c r="L149" s="136"/>
      <c r="M149" s="136"/>
      <c r="N149" s="117"/>
      <c r="O149" s="117"/>
      <c r="P149" s="117"/>
      <c r="Q149" s="117"/>
      <c r="R149" s="117"/>
      <c r="S149" s="117"/>
      <c r="T149" s="117"/>
      <c r="U149" s="117"/>
      <c r="V149" s="117"/>
      <c r="W149" s="118"/>
      <c r="X149" s="119"/>
      <c r="Y149" s="117"/>
      <c r="Z149" s="117"/>
      <c r="AA149" s="117"/>
      <c r="AB149" s="117"/>
      <c r="AC149" s="117"/>
      <c r="AD149" s="117"/>
      <c r="AE149" s="118"/>
      <c r="AF149" s="117"/>
      <c r="AG149" s="117"/>
      <c r="AH149" s="118"/>
      <c r="AI149" s="197"/>
      <c r="AJ149" s="117"/>
      <c r="AK149" s="120"/>
      <c r="AL149" s="104">
        <f t="shared" si="5"/>
        <v>0</v>
      </c>
      <c r="AM149" s="114"/>
      <c r="AN149" s="115"/>
      <c r="AO149" s="115"/>
      <c r="AP149" s="116"/>
      <c r="AQ149" s="177"/>
      <c r="AR149" s="116"/>
      <c r="AS149" s="100"/>
      <c r="AU149" s="101"/>
    </row>
    <row r="150" spans="1:47" ht="15" hidden="1">
      <c r="A150" s="138"/>
      <c r="B150" s="128"/>
      <c r="C150" s="107"/>
      <c r="D150" s="108"/>
      <c r="E150" s="152"/>
      <c r="F150" s="136"/>
      <c r="G150" s="136"/>
      <c r="H150" s="136"/>
      <c r="I150" s="117"/>
      <c r="J150" s="117"/>
      <c r="K150" s="118"/>
      <c r="L150" s="136"/>
      <c r="M150" s="136"/>
      <c r="N150" s="117"/>
      <c r="O150" s="117"/>
      <c r="P150" s="117"/>
      <c r="Q150" s="117"/>
      <c r="R150" s="117"/>
      <c r="S150" s="117"/>
      <c r="T150" s="117"/>
      <c r="U150" s="117"/>
      <c r="V150" s="117"/>
      <c r="W150" s="118"/>
      <c r="X150" s="119"/>
      <c r="Y150" s="117"/>
      <c r="Z150" s="117"/>
      <c r="AA150" s="117"/>
      <c r="AB150" s="117"/>
      <c r="AC150" s="117"/>
      <c r="AD150" s="117"/>
      <c r="AE150" s="118"/>
      <c r="AF150" s="117"/>
      <c r="AG150" s="117"/>
      <c r="AH150" s="118"/>
      <c r="AI150" s="197"/>
      <c r="AJ150" s="117"/>
      <c r="AK150" s="120"/>
      <c r="AL150" s="104">
        <f t="shared" si="5"/>
        <v>0</v>
      </c>
      <c r="AM150" s="114"/>
      <c r="AN150" s="115"/>
      <c r="AO150" s="115"/>
      <c r="AP150" s="116"/>
      <c r="AQ150" s="177"/>
      <c r="AR150" s="116"/>
      <c r="AS150" s="100"/>
      <c r="AU150" s="101"/>
    </row>
    <row r="151" spans="1:47" ht="15" hidden="1">
      <c r="A151" s="138"/>
      <c r="B151" s="128"/>
      <c r="C151" s="107"/>
      <c r="D151" s="108"/>
      <c r="E151" s="152"/>
      <c r="F151" s="136"/>
      <c r="G151" s="136"/>
      <c r="H151" s="136"/>
      <c r="I151" s="117"/>
      <c r="J151" s="117"/>
      <c r="K151" s="118"/>
      <c r="L151" s="136"/>
      <c r="M151" s="136"/>
      <c r="N151" s="117"/>
      <c r="O151" s="117"/>
      <c r="P151" s="117"/>
      <c r="Q151" s="117"/>
      <c r="R151" s="117"/>
      <c r="S151" s="117"/>
      <c r="T151" s="117"/>
      <c r="U151" s="117"/>
      <c r="V151" s="117"/>
      <c r="W151" s="118"/>
      <c r="X151" s="119"/>
      <c r="Y151" s="117"/>
      <c r="Z151" s="117"/>
      <c r="AA151" s="117"/>
      <c r="AB151" s="117"/>
      <c r="AC151" s="117"/>
      <c r="AD151" s="117"/>
      <c r="AE151" s="118"/>
      <c r="AF151" s="117"/>
      <c r="AG151" s="117"/>
      <c r="AH151" s="118"/>
      <c r="AI151" s="197"/>
      <c r="AJ151" s="117"/>
      <c r="AK151" s="120"/>
      <c r="AL151" s="104">
        <f t="shared" si="5"/>
        <v>0</v>
      </c>
      <c r="AM151" s="114"/>
      <c r="AN151" s="115"/>
      <c r="AO151" s="115"/>
      <c r="AP151" s="116"/>
      <c r="AQ151" s="177"/>
      <c r="AR151" s="116"/>
      <c r="AS151" s="100"/>
    </row>
    <row r="152" spans="1:47" ht="15" hidden="1">
      <c r="A152" s="138"/>
      <c r="B152" s="128"/>
      <c r="C152" s="107"/>
      <c r="D152" s="108"/>
      <c r="E152" s="152"/>
      <c r="F152" s="136"/>
      <c r="G152" s="136"/>
      <c r="H152" s="136"/>
      <c r="I152" s="117"/>
      <c r="J152" s="117"/>
      <c r="K152" s="118"/>
      <c r="L152" s="136"/>
      <c r="M152" s="136"/>
      <c r="N152" s="117"/>
      <c r="O152" s="117"/>
      <c r="P152" s="117"/>
      <c r="Q152" s="117"/>
      <c r="R152" s="117"/>
      <c r="S152" s="117"/>
      <c r="T152" s="117"/>
      <c r="U152" s="117"/>
      <c r="V152" s="117"/>
      <c r="W152" s="118"/>
      <c r="X152" s="119"/>
      <c r="Y152" s="117"/>
      <c r="Z152" s="117"/>
      <c r="AA152" s="117"/>
      <c r="AB152" s="117"/>
      <c r="AC152" s="117"/>
      <c r="AD152" s="117"/>
      <c r="AE152" s="118"/>
      <c r="AF152" s="117"/>
      <c r="AG152" s="117"/>
      <c r="AH152" s="118"/>
      <c r="AI152" s="197"/>
      <c r="AJ152" s="117"/>
      <c r="AK152" s="120"/>
      <c r="AL152" s="104">
        <f t="shared" si="5"/>
        <v>0</v>
      </c>
      <c r="AM152" s="114"/>
      <c r="AN152" s="115"/>
      <c r="AO152" s="115"/>
      <c r="AP152" s="116"/>
      <c r="AQ152" s="177"/>
      <c r="AR152" s="116"/>
      <c r="AS152" s="100"/>
    </row>
    <row r="153" spans="1:47" ht="15" hidden="1">
      <c r="A153" s="138"/>
      <c r="B153" s="128"/>
      <c r="C153" s="107"/>
      <c r="D153" s="108"/>
      <c r="E153" s="152"/>
      <c r="F153" s="136"/>
      <c r="G153" s="136"/>
      <c r="H153" s="136"/>
      <c r="I153" s="117"/>
      <c r="J153" s="117"/>
      <c r="K153" s="118"/>
      <c r="L153" s="136"/>
      <c r="M153" s="136"/>
      <c r="N153" s="117"/>
      <c r="O153" s="117"/>
      <c r="P153" s="117"/>
      <c r="Q153" s="117"/>
      <c r="R153" s="117"/>
      <c r="S153" s="117"/>
      <c r="T153" s="117"/>
      <c r="U153" s="117"/>
      <c r="V153" s="117"/>
      <c r="W153" s="118"/>
      <c r="X153" s="119"/>
      <c r="Y153" s="117"/>
      <c r="Z153" s="117"/>
      <c r="AA153" s="117"/>
      <c r="AB153" s="117"/>
      <c r="AC153" s="117"/>
      <c r="AD153" s="117"/>
      <c r="AE153" s="118"/>
      <c r="AF153" s="117"/>
      <c r="AG153" s="117"/>
      <c r="AH153" s="118"/>
      <c r="AI153" s="197"/>
      <c r="AJ153" s="117"/>
      <c r="AK153" s="120"/>
      <c r="AL153" s="104">
        <f t="shared" si="5"/>
        <v>0</v>
      </c>
      <c r="AM153" s="114"/>
      <c r="AN153" s="115"/>
      <c r="AO153" s="115"/>
      <c r="AP153" s="116"/>
      <c r="AQ153" s="177"/>
      <c r="AR153" s="116"/>
      <c r="AS153" s="100"/>
    </row>
    <row r="154" spans="1:47" ht="15" hidden="1">
      <c r="A154" s="138"/>
      <c r="B154" s="128"/>
      <c r="C154" s="107"/>
      <c r="D154" s="108"/>
      <c r="E154" s="152"/>
      <c r="F154" s="136"/>
      <c r="G154" s="136"/>
      <c r="H154" s="136"/>
      <c r="I154" s="117"/>
      <c r="J154" s="117"/>
      <c r="K154" s="118"/>
      <c r="L154" s="136"/>
      <c r="M154" s="136"/>
      <c r="N154" s="117"/>
      <c r="O154" s="117"/>
      <c r="P154" s="117"/>
      <c r="Q154" s="117"/>
      <c r="R154" s="117"/>
      <c r="S154" s="117"/>
      <c r="T154" s="117"/>
      <c r="U154" s="117"/>
      <c r="V154" s="117"/>
      <c r="W154" s="118"/>
      <c r="X154" s="119"/>
      <c r="Y154" s="117"/>
      <c r="Z154" s="117"/>
      <c r="AA154" s="117"/>
      <c r="AB154" s="117"/>
      <c r="AC154" s="117"/>
      <c r="AD154" s="117"/>
      <c r="AE154" s="118"/>
      <c r="AF154" s="117"/>
      <c r="AG154" s="117"/>
      <c r="AH154" s="118"/>
      <c r="AI154" s="197"/>
      <c r="AJ154" s="117"/>
      <c r="AK154" s="120"/>
      <c r="AL154" s="104">
        <f t="shared" si="5"/>
        <v>0</v>
      </c>
      <c r="AM154" s="114"/>
      <c r="AN154" s="115"/>
      <c r="AO154" s="115"/>
      <c r="AP154" s="116"/>
      <c r="AQ154" s="177"/>
      <c r="AR154" s="116"/>
      <c r="AS154" s="100"/>
    </row>
    <row r="155" spans="1:47" ht="15" hidden="1">
      <c r="A155" s="138"/>
      <c r="B155" s="128"/>
      <c r="C155" s="107"/>
      <c r="D155" s="108"/>
      <c r="E155" s="152"/>
      <c r="F155" s="136"/>
      <c r="G155" s="136"/>
      <c r="H155" s="136"/>
      <c r="I155" s="117"/>
      <c r="J155" s="117"/>
      <c r="K155" s="118"/>
      <c r="L155" s="136"/>
      <c r="M155" s="136"/>
      <c r="N155" s="117"/>
      <c r="O155" s="117"/>
      <c r="P155" s="117"/>
      <c r="Q155" s="117"/>
      <c r="R155" s="117"/>
      <c r="S155" s="117"/>
      <c r="T155" s="117"/>
      <c r="U155" s="117"/>
      <c r="V155" s="117"/>
      <c r="W155" s="118"/>
      <c r="X155" s="119"/>
      <c r="Y155" s="117"/>
      <c r="Z155" s="117"/>
      <c r="AA155" s="117"/>
      <c r="AB155" s="117"/>
      <c r="AC155" s="117"/>
      <c r="AD155" s="117"/>
      <c r="AE155" s="118"/>
      <c r="AF155" s="117"/>
      <c r="AG155" s="117"/>
      <c r="AH155" s="118"/>
      <c r="AI155" s="197"/>
      <c r="AJ155" s="117"/>
      <c r="AK155" s="120"/>
      <c r="AL155" s="104">
        <f t="shared" si="5"/>
        <v>0</v>
      </c>
      <c r="AM155" s="114"/>
      <c r="AN155" s="115"/>
      <c r="AO155" s="115"/>
      <c r="AP155" s="116"/>
      <c r="AQ155" s="177"/>
      <c r="AR155" s="116"/>
      <c r="AS155" s="100"/>
    </row>
    <row r="156" spans="1:47" ht="15" hidden="1">
      <c r="A156" s="138"/>
      <c r="B156" s="128"/>
      <c r="C156" s="107"/>
      <c r="D156" s="108"/>
      <c r="E156" s="152"/>
      <c r="F156" s="136"/>
      <c r="G156" s="136"/>
      <c r="H156" s="136"/>
      <c r="I156" s="117"/>
      <c r="J156" s="117"/>
      <c r="K156" s="118"/>
      <c r="L156" s="136"/>
      <c r="M156" s="136"/>
      <c r="N156" s="117"/>
      <c r="O156" s="117"/>
      <c r="P156" s="117"/>
      <c r="Q156" s="117"/>
      <c r="R156" s="117"/>
      <c r="S156" s="117"/>
      <c r="T156" s="117"/>
      <c r="U156" s="117"/>
      <c r="V156" s="117"/>
      <c r="W156" s="118"/>
      <c r="X156" s="119"/>
      <c r="Y156" s="117"/>
      <c r="Z156" s="117"/>
      <c r="AA156" s="117"/>
      <c r="AB156" s="117"/>
      <c r="AC156" s="117"/>
      <c r="AD156" s="117"/>
      <c r="AE156" s="118"/>
      <c r="AF156" s="117"/>
      <c r="AG156" s="117"/>
      <c r="AH156" s="118"/>
      <c r="AI156" s="197"/>
      <c r="AJ156" s="117"/>
      <c r="AK156" s="120"/>
      <c r="AL156" s="104">
        <f t="shared" si="5"/>
        <v>0</v>
      </c>
      <c r="AM156" s="114"/>
      <c r="AN156" s="115"/>
      <c r="AO156" s="115"/>
      <c r="AP156" s="116"/>
      <c r="AQ156" s="177"/>
      <c r="AR156" s="116"/>
      <c r="AS156" s="100"/>
    </row>
    <row r="157" spans="1:47" ht="15" hidden="1">
      <c r="A157" s="138"/>
      <c r="B157" s="128"/>
      <c r="C157" s="107"/>
      <c r="D157" s="108"/>
      <c r="E157" s="152"/>
      <c r="F157" s="136"/>
      <c r="G157" s="136"/>
      <c r="H157" s="136"/>
      <c r="I157" s="117"/>
      <c r="J157" s="117"/>
      <c r="K157" s="118"/>
      <c r="L157" s="136"/>
      <c r="M157" s="136"/>
      <c r="N157" s="117"/>
      <c r="O157" s="117"/>
      <c r="P157" s="117"/>
      <c r="Q157" s="117"/>
      <c r="R157" s="117"/>
      <c r="S157" s="117"/>
      <c r="T157" s="117"/>
      <c r="U157" s="117"/>
      <c r="V157" s="117"/>
      <c r="W157" s="118"/>
      <c r="X157" s="119"/>
      <c r="Y157" s="117"/>
      <c r="Z157" s="117"/>
      <c r="AA157" s="117"/>
      <c r="AB157" s="117"/>
      <c r="AC157" s="117"/>
      <c r="AD157" s="117"/>
      <c r="AE157" s="118"/>
      <c r="AF157" s="117"/>
      <c r="AG157" s="117"/>
      <c r="AH157" s="118"/>
      <c r="AI157" s="197"/>
      <c r="AJ157" s="117"/>
      <c r="AK157" s="120"/>
      <c r="AL157" s="104">
        <f t="shared" si="5"/>
        <v>0</v>
      </c>
      <c r="AM157" s="114"/>
      <c r="AN157" s="115"/>
      <c r="AO157" s="115"/>
      <c r="AP157" s="116"/>
      <c r="AQ157" s="177"/>
      <c r="AR157" s="116"/>
      <c r="AS157" s="100"/>
    </row>
    <row r="158" spans="1:47" ht="15" hidden="1">
      <c r="A158" s="138"/>
      <c r="B158" s="128"/>
      <c r="C158" s="107"/>
      <c r="D158" s="108"/>
      <c r="E158" s="152"/>
      <c r="F158" s="136"/>
      <c r="G158" s="136"/>
      <c r="H158" s="136"/>
      <c r="I158" s="117"/>
      <c r="J158" s="117"/>
      <c r="K158" s="118"/>
      <c r="L158" s="136"/>
      <c r="M158" s="136"/>
      <c r="N158" s="117"/>
      <c r="O158" s="117"/>
      <c r="P158" s="117"/>
      <c r="Q158" s="117"/>
      <c r="R158" s="117"/>
      <c r="S158" s="117"/>
      <c r="T158" s="117"/>
      <c r="U158" s="117"/>
      <c r="V158" s="117"/>
      <c r="W158" s="118"/>
      <c r="X158" s="119"/>
      <c r="Y158" s="117"/>
      <c r="Z158" s="117"/>
      <c r="AA158" s="117"/>
      <c r="AB158" s="117"/>
      <c r="AC158" s="117"/>
      <c r="AD158" s="117"/>
      <c r="AE158" s="118"/>
      <c r="AF158" s="117"/>
      <c r="AG158" s="117"/>
      <c r="AH158" s="118"/>
      <c r="AI158" s="197"/>
      <c r="AJ158" s="117"/>
      <c r="AK158" s="120"/>
      <c r="AL158" s="104">
        <f t="shared" ref="AL158:AL205" si="6">SUM(F158:AJ158)</f>
        <v>0</v>
      </c>
      <c r="AM158" s="114"/>
      <c r="AN158" s="115"/>
      <c r="AO158" s="115"/>
      <c r="AP158" s="116"/>
      <c r="AQ158" s="177"/>
      <c r="AR158" s="116"/>
      <c r="AS158" s="100"/>
    </row>
    <row r="159" spans="1:47" ht="15" hidden="1">
      <c r="A159" s="138"/>
      <c r="B159" s="128"/>
      <c r="C159" s="107"/>
      <c r="D159" s="108"/>
      <c r="E159" s="152"/>
      <c r="F159" s="136"/>
      <c r="G159" s="136"/>
      <c r="H159" s="136"/>
      <c r="I159" s="117"/>
      <c r="J159" s="117"/>
      <c r="K159" s="118"/>
      <c r="L159" s="136"/>
      <c r="M159" s="136"/>
      <c r="N159" s="117"/>
      <c r="O159" s="117"/>
      <c r="P159" s="117"/>
      <c r="Q159" s="117"/>
      <c r="R159" s="117"/>
      <c r="S159" s="117"/>
      <c r="T159" s="117"/>
      <c r="U159" s="117"/>
      <c r="V159" s="117"/>
      <c r="W159" s="118"/>
      <c r="X159" s="119"/>
      <c r="Y159" s="117"/>
      <c r="Z159" s="117"/>
      <c r="AA159" s="117"/>
      <c r="AB159" s="117"/>
      <c r="AC159" s="117"/>
      <c r="AD159" s="117"/>
      <c r="AE159" s="118"/>
      <c r="AF159" s="117"/>
      <c r="AG159" s="117"/>
      <c r="AH159" s="118"/>
      <c r="AI159" s="197"/>
      <c r="AJ159" s="117"/>
      <c r="AK159" s="120"/>
      <c r="AL159" s="104">
        <f t="shared" si="6"/>
        <v>0</v>
      </c>
      <c r="AM159" s="114"/>
      <c r="AN159" s="115"/>
      <c r="AO159" s="115"/>
      <c r="AP159" s="116"/>
      <c r="AQ159" s="177"/>
      <c r="AR159" s="116"/>
      <c r="AS159" s="100"/>
    </row>
    <row r="160" spans="1:47" ht="15" hidden="1">
      <c r="A160" s="138"/>
      <c r="B160" s="128"/>
      <c r="C160" s="107"/>
      <c r="D160" s="108"/>
      <c r="E160" s="152"/>
      <c r="F160" s="136"/>
      <c r="G160" s="136"/>
      <c r="H160" s="136"/>
      <c r="I160" s="117"/>
      <c r="J160" s="117"/>
      <c r="K160" s="118"/>
      <c r="L160" s="136"/>
      <c r="M160" s="136"/>
      <c r="N160" s="117"/>
      <c r="O160" s="117"/>
      <c r="P160" s="117"/>
      <c r="Q160" s="117"/>
      <c r="R160" s="117"/>
      <c r="S160" s="117"/>
      <c r="T160" s="117"/>
      <c r="U160" s="117"/>
      <c r="V160" s="117"/>
      <c r="W160" s="118"/>
      <c r="X160" s="119"/>
      <c r="Y160" s="117"/>
      <c r="Z160" s="117"/>
      <c r="AA160" s="117"/>
      <c r="AB160" s="117"/>
      <c r="AC160" s="117"/>
      <c r="AD160" s="117"/>
      <c r="AE160" s="118"/>
      <c r="AF160" s="117"/>
      <c r="AG160" s="117"/>
      <c r="AH160" s="118"/>
      <c r="AI160" s="197"/>
      <c r="AJ160" s="117"/>
      <c r="AK160" s="120"/>
      <c r="AL160" s="104">
        <f t="shared" si="6"/>
        <v>0</v>
      </c>
      <c r="AM160" s="114"/>
      <c r="AN160" s="115"/>
      <c r="AO160" s="115"/>
      <c r="AP160" s="116"/>
      <c r="AQ160" s="177"/>
      <c r="AR160" s="116"/>
      <c r="AS160" s="100"/>
    </row>
    <row r="161" spans="1:45" ht="15" hidden="1">
      <c r="A161" s="138"/>
      <c r="B161" s="128"/>
      <c r="C161" s="107"/>
      <c r="D161" s="108"/>
      <c r="E161" s="152"/>
      <c r="F161" s="136"/>
      <c r="G161" s="136"/>
      <c r="H161" s="136"/>
      <c r="I161" s="117"/>
      <c r="J161" s="117"/>
      <c r="K161" s="118"/>
      <c r="L161" s="136"/>
      <c r="M161" s="136"/>
      <c r="N161" s="117"/>
      <c r="O161" s="117"/>
      <c r="P161" s="117"/>
      <c r="Q161" s="117"/>
      <c r="R161" s="117"/>
      <c r="S161" s="117"/>
      <c r="T161" s="117"/>
      <c r="U161" s="117"/>
      <c r="V161" s="117"/>
      <c r="W161" s="118"/>
      <c r="X161" s="119"/>
      <c r="Y161" s="117"/>
      <c r="Z161" s="117"/>
      <c r="AA161" s="117"/>
      <c r="AB161" s="117"/>
      <c r="AC161" s="117"/>
      <c r="AD161" s="117"/>
      <c r="AE161" s="118"/>
      <c r="AF161" s="117"/>
      <c r="AG161" s="117"/>
      <c r="AH161" s="118"/>
      <c r="AI161" s="197"/>
      <c r="AJ161" s="117"/>
      <c r="AK161" s="120"/>
      <c r="AL161" s="104">
        <f t="shared" si="6"/>
        <v>0</v>
      </c>
      <c r="AM161" s="114"/>
      <c r="AN161" s="115"/>
      <c r="AO161" s="115"/>
      <c r="AP161" s="116"/>
      <c r="AQ161" s="177"/>
      <c r="AR161" s="116"/>
      <c r="AS161" s="100"/>
    </row>
    <row r="162" spans="1:45" ht="15" hidden="1">
      <c r="A162" s="138"/>
      <c r="B162" s="128"/>
      <c r="C162" s="107"/>
      <c r="D162" s="108"/>
      <c r="E162" s="152"/>
      <c r="F162" s="136"/>
      <c r="G162" s="136"/>
      <c r="H162" s="136"/>
      <c r="I162" s="117"/>
      <c r="J162" s="117"/>
      <c r="K162" s="118"/>
      <c r="L162" s="136"/>
      <c r="M162" s="136"/>
      <c r="N162" s="117"/>
      <c r="O162" s="117"/>
      <c r="P162" s="117"/>
      <c r="Q162" s="117"/>
      <c r="R162" s="117"/>
      <c r="S162" s="117"/>
      <c r="T162" s="117"/>
      <c r="U162" s="117"/>
      <c r="V162" s="117"/>
      <c r="W162" s="118"/>
      <c r="X162" s="119"/>
      <c r="Y162" s="117"/>
      <c r="Z162" s="117"/>
      <c r="AA162" s="117"/>
      <c r="AB162" s="117"/>
      <c r="AC162" s="117"/>
      <c r="AD162" s="117"/>
      <c r="AE162" s="118"/>
      <c r="AF162" s="117"/>
      <c r="AG162" s="117"/>
      <c r="AH162" s="118"/>
      <c r="AI162" s="197"/>
      <c r="AJ162" s="117"/>
      <c r="AK162" s="120"/>
      <c r="AL162" s="104">
        <f t="shared" si="6"/>
        <v>0</v>
      </c>
      <c r="AM162" s="114"/>
      <c r="AN162" s="115"/>
      <c r="AO162" s="115"/>
      <c r="AP162" s="116"/>
      <c r="AQ162" s="177"/>
      <c r="AR162" s="116"/>
      <c r="AS162" s="100"/>
    </row>
    <row r="163" spans="1:45" ht="15" hidden="1">
      <c r="A163" s="138"/>
      <c r="B163" s="128"/>
      <c r="C163" s="107"/>
      <c r="D163" s="108"/>
      <c r="E163" s="152"/>
      <c r="F163" s="136"/>
      <c r="G163" s="136"/>
      <c r="H163" s="136"/>
      <c r="I163" s="117"/>
      <c r="J163" s="117"/>
      <c r="K163" s="118"/>
      <c r="L163" s="136"/>
      <c r="M163" s="136"/>
      <c r="N163" s="117"/>
      <c r="O163" s="117"/>
      <c r="P163" s="117"/>
      <c r="Q163" s="117"/>
      <c r="R163" s="117"/>
      <c r="S163" s="117"/>
      <c r="T163" s="117"/>
      <c r="U163" s="117"/>
      <c r="V163" s="117"/>
      <c r="W163" s="118"/>
      <c r="X163" s="119"/>
      <c r="Y163" s="117"/>
      <c r="Z163" s="117"/>
      <c r="AA163" s="117"/>
      <c r="AB163" s="117"/>
      <c r="AC163" s="117"/>
      <c r="AD163" s="117"/>
      <c r="AE163" s="118"/>
      <c r="AF163" s="117"/>
      <c r="AG163" s="117"/>
      <c r="AH163" s="118"/>
      <c r="AI163" s="197"/>
      <c r="AJ163" s="117"/>
      <c r="AK163" s="120"/>
      <c r="AL163" s="104">
        <f t="shared" si="6"/>
        <v>0</v>
      </c>
      <c r="AM163" s="114"/>
      <c r="AN163" s="115"/>
      <c r="AO163" s="115"/>
      <c r="AP163" s="116"/>
      <c r="AQ163" s="177"/>
      <c r="AR163" s="116"/>
      <c r="AS163" s="100"/>
    </row>
    <row r="164" spans="1:45" ht="15" hidden="1">
      <c r="A164" s="138"/>
      <c r="B164" s="128"/>
      <c r="C164" s="107"/>
      <c r="D164" s="108"/>
      <c r="E164" s="152"/>
      <c r="F164" s="136"/>
      <c r="G164" s="136"/>
      <c r="H164" s="136"/>
      <c r="I164" s="117"/>
      <c r="J164" s="117"/>
      <c r="K164" s="118"/>
      <c r="L164" s="136"/>
      <c r="M164" s="136"/>
      <c r="N164" s="117"/>
      <c r="O164" s="117"/>
      <c r="P164" s="117"/>
      <c r="Q164" s="117"/>
      <c r="R164" s="117"/>
      <c r="S164" s="117"/>
      <c r="T164" s="117"/>
      <c r="U164" s="117"/>
      <c r="V164" s="117"/>
      <c r="W164" s="118"/>
      <c r="X164" s="119"/>
      <c r="Y164" s="117"/>
      <c r="Z164" s="117"/>
      <c r="AA164" s="117"/>
      <c r="AB164" s="117"/>
      <c r="AC164" s="117"/>
      <c r="AD164" s="117"/>
      <c r="AE164" s="118"/>
      <c r="AF164" s="117"/>
      <c r="AG164" s="117"/>
      <c r="AH164" s="118"/>
      <c r="AI164" s="197"/>
      <c r="AJ164" s="117"/>
      <c r="AK164" s="120"/>
      <c r="AL164" s="104">
        <f t="shared" si="6"/>
        <v>0</v>
      </c>
      <c r="AM164" s="114"/>
      <c r="AN164" s="115"/>
      <c r="AO164" s="115"/>
      <c r="AP164" s="116"/>
      <c r="AQ164" s="177"/>
      <c r="AR164" s="116"/>
      <c r="AS164" s="100"/>
    </row>
    <row r="165" spans="1:45" ht="15" hidden="1">
      <c r="A165" s="138"/>
      <c r="B165" s="128"/>
      <c r="C165" s="107"/>
      <c r="D165" s="108"/>
      <c r="E165" s="152"/>
      <c r="F165" s="136"/>
      <c r="G165" s="136"/>
      <c r="H165" s="136"/>
      <c r="I165" s="117"/>
      <c r="J165" s="117"/>
      <c r="K165" s="118"/>
      <c r="L165" s="136"/>
      <c r="M165" s="136"/>
      <c r="N165" s="117"/>
      <c r="O165" s="117"/>
      <c r="P165" s="117"/>
      <c r="Q165" s="117"/>
      <c r="R165" s="117"/>
      <c r="S165" s="117"/>
      <c r="T165" s="117"/>
      <c r="U165" s="117"/>
      <c r="V165" s="117"/>
      <c r="W165" s="118"/>
      <c r="X165" s="119"/>
      <c r="Y165" s="117"/>
      <c r="Z165" s="117"/>
      <c r="AA165" s="117"/>
      <c r="AB165" s="117"/>
      <c r="AC165" s="117"/>
      <c r="AD165" s="117"/>
      <c r="AE165" s="118"/>
      <c r="AF165" s="117"/>
      <c r="AG165" s="117"/>
      <c r="AH165" s="118"/>
      <c r="AI165" s="197"/>
      <c r="AJ165" s="117"/>
      <c r="AK165" s="120"/>
      <c r="AL165" s="104">
        <f t="shared" si="6"/>
        <v>0</v>
      </c>
      <c r="AM165" s="114"/>
      <c r="AN165" s="115"/>
      <c r="AO165" s="115"/>
      <c r="AP165" s="116"/>
      <c r="AQ165" s="177"/>
      <c r="AR165" s="116"/>
      <c r="AS165" s="100"/>
    </row>
    <row r="166" spans="1:45" ht="15" hidden="1">
      <c r="A166" s="138"/>
      <c r="B166" s="128"/>
      <c r="C166" s="164"/>
      <c r="D166" s="108"/>
      <c r="E166" s="165"/>
      <c r="F166" s="136"/>
      <c r="G166" s="136"/>
      <c r="H166" s="136"/>
      <c r="I166" s="117"/>
      <c r="J166" s="117"/>
      <c r="K166" s="118"/>
      <c r="L166" s="136"/>
      <c r="M166" s="136"/>
      <c r="N166" s="117"/>
      <c r="O166" s="117"/>
      <c r="P166" s="117"/>
      <c r="Q166" s="117"/>
      <c r="R166" s="117"/>
      <c r="S166" s="117"/>
      <c r="T166" s="117"/>
      <c r="U166" s="117"/>
      <c r="V166" s="117"/>
      <c r="W166" s="118"/>
      <c r="X166" s="119"/>
      <c r="Y166" s="117"/>
      <c r="Z166" s="117"/>
      <c r="AA166" s="117"/>
      <c r="AB166" s="117"/>
      <c r="AC166" s="117"/>
      <c r="AD166" s="117"/>
      <c r="AE166" s="118"/>
      <c r="AF166" s="117"/>
      <c r="AG166" s="117"/>
      <c r="AH166" s="118"/>
      <c r="AI166" s="197"/>
      <c r="AJ166" s="117"/>
      <c r="AK166" s="120"/>
      <c r="AL166" s="104">
        <f t="shared" si="6"/>
        <v>0</v>
      </c>
      <c r="AM166" s="114"/>
      <c r="AN166" s="115"/>
      <c r="AO166" s="115"/>
      <c r="AP166" s="116"/>
      <c r="AQ166" s="177"/>
      <c r="AR166" s="116"/>
      <c r="AS166" s="100"/>
    </row>
    <row r="167" spans="1:45" ht="15" hidden="1">
      <c r="A167" s="138"/>
      <c r="B167" s="128"/>
      <c r="C167" s="164"/>
      <c r="D167" s="108"/>
      <c r="E167" s="165"/>
      <c r="F167" s="136"/>
      <c r="G167" s="136"/>
      <c r="H167" s="136"/>
      <c r="I167" s="117"/>
      <c r="J167" s="117"/>
      <c r="K167" s="118"/>
      <c r="L167" s="136"/>
      <c r="M167" s="136"/>
      <c r="N167" s="117"/>
      <c r="O167" s="117"/>
      <c r="P167" s="117"/>
      <c r="Q167" s="117"/>
      <c r="R167" s="117"/>
      <c r="S167" s="117"/>
      <c r="T167" s="117"/>
      <c r="U167" s="117"/>
      <c r="V167" s="117"/>
      <c r="W167" s="118"/>
      <c r="X167" s="119"/>
      <c r="Y167" s="117"/>
      <c r="Z167" s="117"/>
      <c r="AA167" s="117"/>
      <c r="AB167" s="117"/>
      <c r="AC167" s="117"/>
      <c r="AD167" s="117"/>
      <c r="AE167" s="118"/>
      <c r="AF167" s="117"/>
      <c r="AG167" s="117"/>
      <c r="AH167" s="118"/>
      <c r="AI167" s="197"/>
      <c r="AJ167" s="117"/>
      <c r="AK167" s="120"/>
      <c r="AL167" s="104">
        <f t="shared" si="6"/>
        <v>0</v>
      </c>
      <c r="AM167" s="114"/>
      <c r="AN167" s="115"/>
      <c r="AO167" s="115"/>
      <c r="AP167" s="116"/>
      <c r="AQ167" s="177"/>
      <c r="AR167" s="116"/>
      <c r="AS167" s="100"/>
    </row>
    <row r="168" spans="1:45" ht="15" hidden="1">
      <c r="A168" s="138"/>
      <c r="B168" s="128"/>
      <c r="C168" s="108"/>
      <c r="D168" s="108"/>
      <c r="E168" s="166"/>
      <c r="F168" s="117"/>
      <c r="G168" s="117"/>
      <c r="H168" s="117"/>
      <c r="I168" s="117"/>
      <c r="J168" s="117"/>
      <c r="K168" s="118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8"/>
      <c r="X168" s="119"/>
      <c r="Y168" s="117"/>
      <c r="Z168" s="117"/>
      <c r="AA168" s="117"/>
      <c r="AB168" s="117"/>
      <c r="AC168" s="117"/>
      <c r="AD168" s="117"/>
      <c r="AE168" s="118"/>
      <c r="AF168" s="117"/>
      <c r="AG168" s="117"/>
      <c r="AH168" s="118"/>
      <c r="AI168" s="197"/>
      <c r="AJ168" s="117"/>
      <c r="AK168" s="120"/>
      <c r="AL168" s="104">
        <f t="shared" si="6"/>
        <v>0</v>
      </c>
      <c r="AM168" s="114"/>
      <c r="AN168" s="115"/>
      <c r="AO168" s="115"/>
      <c r="AP168" s="116"/>
      <c r="AQ168" s="177"/>
      <c r="AR168" s="116"/>
      <c r="AS168" s="100"/>
    </row>
    <row r="169" spans="1:45" ht="15" hidden="1">
      <c r="A169" s="138"/>
      <c r="B169" s="128"/>
      <c r="C169" s="108"/>
      <c r="D169" s="108"/>
      <c r="E169" s="167"/>
      <c r="F169" s="117"/>
      <c r="G169" s="117"/>
      <c r="H169" s="117"/>
      <c r="I169" s="117"/>
      <c r="J169" s="117"/>
      <c r="K169" s="118"/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8"/>
      <c r="X169" s="119"/>
      <c r="Y169" s="117"/>
      <c r="Z169" s="117"/>
      <c r="AA169" s="117"/>
      <c r="AB169" s="117"/>
      <c r="AC169" s="117"/>
      <c r="AD169" s="117"/>
      <c r="AE169" s="118"/>
      <c r="AF169" s="117"/>
      <c r="AG169" s="117"/>
      <c r="AH169" s="118"/>
      <c r="AI169" s="197"/>
      <c r="AJ169" s="117"/>
      <c r="AK169" s="120"/>
      <c r="AL169" s="104">
        <f t="shared" si="6"/>
        <v>0</v>
      </c>
      <c r="AM169" s="114"/>
      <c r="AN169" s="115"/>
      <c r="AO169" s="115"/>
      <c r="AP169" s="116"/>
      <c r="AQ169" s="177"/>
      <c r="AR169" s="116"/>
      <c r="AS169" s="100"/>
    </row>
    <row r="170" spans="1:45" ht="15" hidden="1">
      <c r="A170" s="138"/>
      <c r="B170" s="128"/>
      <c r="C170" s="108"/>
      <c r="D170" s="108"/>
      <c r="E170" s="167"/>
      <c r="F170" s="117"/>
      <c r="G170" s="117"/>
      <c r="H170" s="117"/>
      <c r="I170" s="117"/>
      <c r="J170" s="117"/>
      <c r="K170" s="118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8"/>
      <c r="X170" s="119"/>
      <c r="Y170" s="117"/>
      <c r="Z170" s="117"/>
      <c r="AA170" s="117"/>
      <c r="AB170" s="117"/>
      <c r="AC170" s="117"/>
      <c r="AD170" s="117"/>
      <c r="AE170" s="118"/>
      <c r="AF170" s="117"/>
      <c r="AG170" s="117"/>
      <c r="AH170" s="118"/>
      <c r="AI170" s="197"/>
      <c r="AJ170" s="117"/>
      <c r="AK170" s="120"/>
      <c r="AL170" s="104">
        <f t="shared" si="6"/>
        <v>0</v>
      </c>
      <c r="AM170" s="114"/>
      <c r="AN170" s="115"/>
      <c r="AO170" s="115"/>
      <c r="AP170" s="116"/>
      <c r="AQ170" s="177"/>
      <c r="AR170" s="116"/>
      <c r="AS170" s="100"/>
    </row>
    <row r="171" spans="1:45" ht="15" hidden="1">
      <c r="A171" s="138"/>
      <c r="B171" s="128"/>
      <c r="C171" s="108"/>
      <c r="D171" s="108"/>
      <c r="E171" s="167"/>
      <c r="F171" s="117"/>
      <c r="G171" s="117"/>
      <c r="H171" s="117"/>
      <c r="I171" s="117"/>
      <c r="J171" s="117"/>
      <c r="K171" s="118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8"/>
      <c r="X171" s="119"/>
      <c r="Y171" s="117"/>
      <c r="Z171" s="117"/>
      <c r="AA171" s="117"/>
      <c r="AB171" s="117"/>
      <c r="AC171" s="117"/>
      <c r="AD171" s="117"/>
      <c r="AE171" s="118"/>
      <c r="AF171" s="117"/>
      <c r="AG171" s="117"/>
      <c r="AH171" s="118"/>
      <c r="AI171" s="197"/>
      <c r="AJ171" s="117"/>
      <c r="AK171" s="120"/>
      <c r="AL171" s="104">
        <f t="shared" si="6"/>
        <v>0</v>
      </c>
      <c r="AM171" s="114"/>
      <c r="AN171" s="115"/>
      <c r="AO171" s="115"/>
      <c r="AP171" s="116"/>
      <c r="AQ171" s="177"/>
      <c r="AR171" s="116"/>
      <c r="AS171" s="100"/>
    </row>
    <row r="172" spans="1:45" ht="15" hidden="1">
      <c r="A172" s="138"/>
      <c r="B172" s="128"/>
      <c r="C172" s="108"/>
      <c r="D172" s="108"/>
      <c r="E172" s="167"/>
      <c r="F172" s="117"/>
      <c r="G172" s="117"/>
      <c r="H172" s="117"/>
      <c r="I172" s="117"/>
      <c r="J172" s="117"/>
      <c r="K172" s="118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8"/>
      <c r="X172" s="119"/>
      <c r="Y172" s="117"/>
      <c r="Z172" s="117"/>
      <c r="AA172" s="117"/>
      <c r="AB172" s="117"/>
      <c r="AC172" s="117"/>
      <c r="AD172" s="117"/>
      <c r="AE172" s="118"/>
      <c r="AF172" s="117"/>
      <c r="AG172" s="117"/>
      <c r="AH172" s="118"/>
      <c r="AI172" s="197"/>
      <c r="AJ172" s="117"/>
      <c r="AK172" s="120"/>
      <c r="AL172" s="104">
        <f t="shared" si="6"/>
        <v>0</v>
      </c>
      <c r="AM172" s="114"/>
      <c r="AN172" s="115"/>
      <c r="AO172" s="115"/>
      <c r="AP172" s="116"/>
      <c r="AQ172" s="177"/>
      <c r="AR172" s="116"/>
      <c r="AS172" s="100"/>
    </row>
    <row r="173" spans="1:45" ht="15" hidden="1">
      <c r="A173" s="138"/>
      <c r="B173" s="128"/>
      <c r="C173" s="108"/>
      <c r="D173" s="108"/>
      <c r="E173" s="167"/>
      <c r="F173" s="117"/>
      <c r="G173" s="117"/>
      <c r="H173" s="117"/>
      <c r="I173" s="117"/>
      <c r="J173" s="117"/>
      <c r="K173" s="118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8"/>
      <c r="X173" s="119"/>
      <c r="Y173" s="117"/>
      <c r="Z173" s="117"/>
      <c r="AA173" s="117"/>
      <c r="AB173" s="117"/>
      <c r="AC173" s="117"/>
      <c r="AD173" s="117"/>
      <c r="AE173" s="118"/>
      <c r="AF173" s="117"/>
      <c r="AG173" s="117"/>
      <c r="AH173" s="118"/>
      <c r="AI173" s="197"/>
      <c r="AJ173" s="117"/>
      <c r="AK173" s="120"/>
      <c r="AL173" s="104">
        <f t="shared" si="6"/>
        <v>0</v>
      </c>
      <c r="AM173" s="114"/>
      <c r="AN173" s="115"/>
      <c r="AO173" s="115"/>
      <c r="AP173" s="116"/>
      <c r="AQ173" s="177"/>
      <c r="AR173" s="116"/>
      <c r="AS173" s="100"/>
    </row>
    <row r="174" spans="1:45" ht="15" hidden="1">
      <c r="A174" s="138"/>
      <c r="B174" s="128"/>
      <c r="C174" s="57"/>
      <c r="D174" s="108"/>
      <c r="E174" s="167"/>
      <c r="F174" s="117"/>
      <c r="G174" s="117"/>
      <c r="H174" s="117"/>
      <c r="I174" s="117"/>
      <c r="J174" s="117"/>
      <c r="K174" s="118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8"/>
      <c r="X174" s="119"/>
      <c r="Y174" s="117"/>
      <c r="Z174" s="117"/>
      <c r="AA174" s="117"/>
      <c r="AB174" s="117"/>
      <c r="AC174" s="117"/>
      <c r="AD174" s="117"/>
      <c r="AE174" s="118"/>
      <c r="AF174" s="117"/>
      <c r="AG174" s="117"/>
      <c r="AH174" s="118"/>
      <c r="AI174" s="197"/>
      <c r="AJ174" s="117"/>
      <c r="AK174" s="120"/>
      <c r="AL174" s="104">
        <f t="shared" si="6"/>
        <v>0</v>
      </c>
      <c r="AM174" s="114"/>
      <c r="AN174" s="115"/>
      <c r="AO174" s="115"/>
      <c r="AP174" s="116"/>
      <c r="AQ174" s="177"/>
      <c r="AR174" s="116"/>
      <c r="AS174" s="100"/>
    </row>
    <row r="175" spans="1:45" ht="15" hidden="1">
      <c r="A175" s="192"/>
      <c r="B175" s="128"/>
      <c r="C175" s="108"/>
      <c r="D175" s="108"/>
      <c r="E175" s="167"/>
      <c r="F175" s="117"/>
      <c r="G175" s="117"/>
      <c r="H175" s="117"/>
      <c r="I175" s="117"/>
      <c r="J175" s="117"/>
      <c r="K175" s="118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8"/>
      <c r="X175" s="119"/>
      <c r="Y175" s="117"/>
      <c r="Z175" s="117"/>
      <c r="AA175" s="117"/>
      <c r="AB175" s="117"/>
      <c r="AC175" s="117"/>
      <c r="AD175" s="117"/>
      <c r="AE175" s="118"/>
      <c r="AF175" s="117"/>
      <c r="AG175" s="117"/>
      <c r="AH175" s="118"/>
      <c r="AI175" s="197"/>
      <c r="AJ175" s="117"/>
      <c r="AK175" s="120"/>
      <c r="AL175" s="104">
        <f t="shared" si="6"/>
        <v>0</v>
      </c>
      <c r="AM175" s="114"/>
      <c r="AN175" s="115"/>
      <c r="AO175" s="115"/>
      <c r="AP175" s="116"/>
      <c r="AQ175" s="177"/>
      <c r="AR175" s="116"/>
      <c r="AS175" s="100"/>
    </row>
    <row r="176" spans="1:45" ht="15" hidden="1">
      <c r="A176" s="192"/>
      <c r="B176" s="128"/>
      <c r="C176" s="59"/>
      <c r="D176" s="108"/>
      <c r="E176" s="167"/>
      <c r="F176" s="117"/>
      <c r="G176" s="117"/>
      <c r="H176" s="117"/>
      <c r="I176" s="117"/>
      <c r="J176" s="117"/>
      <c r="K176" s="118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8"/>
      <c r="X176" s="119"/>
      <c r="Y176" s="117"/>
      <c r="Z176" s="117"/>
      <c r="AA176" s="117"/>
      <c r="AB176" s="117"/>
      <c r="AC176" s="117"/>
      <c r="AD176" s="117"/>
      <c r="AE176" s="118"/>
      <c r="AF176" s="117"/>
      <c r="AG176" s="117"/>
      <c r="AH176" s="118"/>
      <c r="AI176" s="197"/>
      <c r="AJ176" s="117"/>
      <c r="AK176" s="120"/>
      <c r="AL176" s="104">
        <f t="shared" si="6"/>
        <v>0</v>
      </c>
      <c r="AM176" s="114"/>
      <c r="AN176" s="115"/>
      <c r="AO176" s="115"/>
      <c r="AP176" s="116"/>
      <c r="AQ176" s="177"/>
      <c r="AR176" s="116"/>
      <c r="AS176" s="100"/>
    </row>
    <row r="177" spans="1:45" ht="15" hidden="1">
      <c r="A177" s="192"/>
      <c r="B177" s="128"/>
      <c r="C177" s="57"/>
      <c r="D177" s="108"/>
      <c r="E177" s="167"/>
      <c r="F177" s="117"/>
      <c r="G177" s="117"/>
      <c r="H177" s="117"/>
      <c r="I177" s="117"/>
      <c r="J177" s="117"/>
      <c r="K177" s="118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8"/>
      <c r="X177" s="119"/>
      <c r="Y177" s="117"/>
      <c r="Z177" s="117"/>
      <c r="AA177" s="117"/>
      <c r="AB177" s="117"/>
      <c r="AC177" s="117"/>
      <c r="AD177" s="117"/>
      <c r="AE177" s="118"/>
      <c r="AF177" s="117"/>
      <c r="AG177" s="117"/>
      <c r="AH177" s="118"/>
      <c r="AI177" s="197"/>
      <c r="AJ177" s="117"/>
      <c r="AK177" s="120"/>
      <c r="AL177" s="104">
        <f t="shared" si="6"/>
        <v>0</v>
      </c>
      <c r="AM177" s="114"/>
      <c r="AN177" s="115"/>
      <c r="AO177" s="115"/>
      <c r="AP177" s="116"/>
      <c r="AQ177" s="177"/>
      <c r="AR177" s="116"/>
      <c r="AS177" s="100"/>
    </row>
    <row r="178" spans="1:45" ht="15" hidden="1">
      <c r="A178" s="192"/>
      <c r="B178" s="128"/>
      <c r="C178" s="59"/>
      <c r="D178" s="108"/>
      <c r="E178" s="167"/>
      <c r="F178" s="117"/>
      <c r="G178" s="117"/>
      <c r="H178" s="117"/>
      <c r="I178" s="117"/>
      <c r="J178" s="117"/>
      <c r="K178" s="118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8"/>
      <c r="X178" s="119"/>
      <c r="Y178" s="117"/>
      <c r="Z178" s="117"/>
      <c r="AA178" s="117"/>
      <c r="AB178" s="117"/>
      <c r="AC178" s="117"/>
      <c r="AD178" s="117"/>
      <c r="AE178" s="118"/>
      <c r="AF178" s="117"/>
      <c r="AG178" s="117"/>
      <c r="AH178" s="118"/>
      <c r="AI178" s="197"/>
      <c r="AJ178" s="117"/>
      <c r="AK178" s="120"/>
      <c r="AL178" s="104">
        <f t="shared" si="6"/>
        <v>0</v>
      </c>
      <c r="AM178" s="114"/>
      <c r="AN178" s="115"/>
      <c r="AO178" s="115"/>
      <c r="AP178" s="116"/>
      <c r="AQ178" s="177"/>
      <c r="AR178" s="116"/>
      <c r="AS178" s="100"/>
    </row>
    <row r="179" spans="1:45" ht="15" hidden="1">
      <c r="A179" s="192"/>
      <c r="B179" s="128"/>
      <c r="C179" s="58"/>
      <c r="D179" s="108"/>
      <c r="E179" s="167"/>
      <c r="F179" s="117"/>
      <c r="G179" s="117"/>
      <c r="H179" s="117"/>
      <c r="I179" s="117"/>
      <c r="J179" s="117"/>
      <c r="K179" s="118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8"/>
      <c r="X179" s="119"/>
      <c r="Y179" s="117"/>
      <c r="Z179" s="117"/>
      <c r="AA179" s="117"/>
      <c r="AB179" s="117"/>
      <c r="AC179" s="117"/>
      <c r="AD179" s="117"/>
      <c r="AE179" s="118"/>
      <c r="AF179" s="117"/>
      <c r="AG179" s="117"/>
      <c r="AH179" s="118"/>
      <c r="AI179" s="197"/>
      <c r="AJ179" s="117"/>
      <c r="AK179" s="120"/>
      <c r="AL179" s="104">
        <f t="shared" si="6"/>
        <v>0</v>
      </c>
      <c r="AM179" s="114"/>
      <c r="AN179" s="115"/>
      <c r="AO179" s="115"/>
      <c r="AP179" s="116"/>
      <c r="AQ179" s="177"/>
      <c r="AR179" s="116"/>
      <c r="AS179" s="100"/>
    </row>
    <row r="180" spans="1:45" ht="15" hidden="1">
      <c r="A180" s="192"/>
      <c r="B180" s="128"/>
      <c r="C180" s="58"/>
      <c r="D180" s="108"/>
      <c r="E180" s="167"/>
      <c r="F180" s="117"/>
      <c r="G180" s="117"/>
      <c r="H180" s="117"/>
      <c r="I180" s="117"/>
      <c r="J180" s="117"/>
      <c r="K180" s="118"/>
      <c r="L180" s="117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8"/>
      <c r="X180" s="119"/>
      <c r="Y180" s="117"/>
      <c r="Z180" s="117"/>
      <c r="AA180" s="117"/>
      <c r="AB180" s="117"/>
      <c r="AC180" s="117"/>
      <c r="AD180" s="117"/>
      <c r="AE180" s="118"/>
      <c r="AF180" s="117"/>
      <c r="AG180" s="117"/>
      <c r="AH180" s="118"/>
      <c r="AI180" s="197"/>
      <c r="AJ180" s="117"/>
      <c r="AK180" s="120"/>
      <c r="AL180" s="104">
        <f t="shared" si="6"/>
        <v>0</v>
      </c>
      <c r="AM180" s="114"/>
      <c r="AN180" s="115"/>
      <c r="AO180" s="115"/>
      <c r="AP180" s="116"/>
      <c r="AQ180" s="177"/>
      <c r="AR180" s="116"/>
      <c r="AS180" s="100"/>
    </row>
    <row r="181" spans="1:45" ht="15" hidden="1">
      <c r="A181" s="192"/>
      <c r="B181" s="128"/>
      <c r="C181" s="58"/>
      <c r="D181" s="108"/>
      <c r="E181" s="167"/>
      <c r="F181" s="117"/>
      <c r="G181" s="117"/>
      <c r="H181" s="117"/>
      <c r="I181" s="117"/>
      <c r="J181" s="117"/>
      <c r="K181" s="118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8"/>
      <c r="X181" s="119"/>
      <c r="Y181" s="117"/>
      <c r="Z181" s="117"/>
      <c r="AA181" s="117"/>
      <c r="AB181" s="117"/>
      <c r="AC181" s="117"/>
      <c r="AD181" s="117"/>
      <c r="AE181" s="118"/>
      <c r="AF181" s="117"/>
      <c r="AG181" s="117"/>
      <c r="AH181" s="118"/>
      <c r="AI181" s="197"/>
      <c r="AJ181" s="117"/>
      <c r="AK181" s="120"/>
      <c r="AL181" s="104">
        <f t="shared" si="6"/>
        <v>0</v>
      </c>
      <c r="AM181" s="114"/>
      <c r="AN181" s="115"/>
      <c r="AO181" s="115"/>
      <c r="AP181" s="116"/>
      <c r="AQ181" s="177"/>
      <c r="AR181" s="116"/>
      <c r="AS181" s="100"/>
    </row>
    <row r="182" spans="1:45" ht="15" hidden="1">
      <c r="A182" s="192"/>
      <c r="B182" s="128"/>
      <c r="C182" s="58"/>
      <c r="D182" s="108"/>
      <c r="E182" s="168"/>
      <c r="F182" s="117"/>
      <c r="G182" s="117"/>
      <c r="H182" s="117"/>
      <c r="I182" s="117"/>
      <c r="J182" s="117"/>
      <c r="K182" s="118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8"/>
      <c r="X182" s="119"/>
      <c r="Y182" s="117"/>
      <c r="Z182" s="117"/>
      <c r="AA182" s="117"/>
      <c r="AB182" s="117"/>
      <c r="AC182" s="117"/>
      <c r="AD182" s="117"/>
      <c r="AE182" s="118"/>
      <c r="AF182" s="117"/>
      <c r="AG182" s="117"/>
      <c r="AH182" s="118"/>
      <c r="AI182" s="197"/>
      <c r="AJ182" s="117"/>
      <c r="AK182" s="120"/>
      <c r="AL182" s="104">
        <f t="shared" si="6"/>
        <v>0</v>
      </c>
      <c r="AM182" s="114"/>
      <c r="AN182" s="115"/>
      <c r="AO182" s="115"/>
      <c r="AP182" s="116"/>
      <c r="AQ182" s="177"/>
      <c r="AR182" s="116"/>
      <c r="AS182" s="100"/>
    </row>
    <row r="183" spans="1:45" ht="15" hidden="1">
      <c r="A183" s="192"/>
      <c r="B183" s="128"/>
      <c r="C183" s="57"/>
      <c r="D183" s="108"/>
      <c r="E183" s="169"/>
      <c r="F183" s="136"/>
      <c r="G183" s="136"/>
      <c r="H183" s="136"/>
      <c r="I183" s="117"/>
      <c r="J183" s="117"/>
      <c r="K183" s="118"/>
      <c r="L183" s="136"/>
      <c r="M183" s="136"/>
      <c r="N183" s="117"/>
      <c r="O183" s="117"/>
      <c r="P183" s="117"/>
      <c r="Q183" s="117"/>
      <c r="R183" s="117"/>
      <c r="S183" s="117"/>
      <c r="T183" s="117"/>
      <c r="U183" s="117"/>
      <c r="V183" s="117"/>
      <c r="W183" s="118"/>
      <c r="X183" s="119"/>
      <c r="Y183" s="117"/>
      <c r="Z183" s="117"/>
      <c r="AA183" s="117"/>
      <c r="AB183" s="117"/>
      <c r="AC183" s="117"/>
      <c r="AD183" s="117"/>
      <c r="AE183" s="118"/>
      <c r="AF183" s="117"/>
      <c r="AG183" s="117"/>
      <c r="AH183" s="118"/>
      <c r="AI183" s="197"/>
      <c r="AJ183" s="117"/>
      <c r="AK183" s="120"/>
      <c r="AL183" s="104">
        <f t="shared" si="6"/>
        <v>0</v>
      </c>
      <c r="AM183" s="114"/>
      <c r="AN183" s="115"/>
      <c r="AO183" s="115"/>
      <c r="AP183" s="116"/>
      <c r="AQ183" s="177"/>
      <c r="AR183" s="116"/>
      <c r="AS183" s="100"/>
    </row>
    <row r="184" spans="1:45" ht="15" hidden="1">
      <c r="A184" s="192"/>
      <c r="B184" s="128"/>
      <c r="C184" s="57"/>
      <c r="D184" s="108"/>
      <c r="E184" s="152"/>
      <c r="F184" s="136"/>
      <c r="G184" s="136"/>
      <c r="H184" s="136"/>
      <c r="I184" s="117"/>
      <c r="J184" s="117"/>
      <c r="K184" s="118"/>
      <c r="L184" s="136"/>
      <c r="M184" s="136"/>
      <c r="N184" s="117"/>
      <c r="O184" s="117"/>
      <c r="P184" s="117"/>
      <c r="Q184" s="117"/>
      <c r="R184" s="117"/>
      <c r="S184" s="117"/>
      <c r="T184" s="117"/>
      <c r="U184" s="117"/>
      <c r="V184" s="117"/>
      <c r="W184" s="118"/>
      <c r="X184" s="119"/>
      <c r="Y184" s="117"/>
      <c r="Z184" s="117"/>
      <c r="AA184" s="117"/>
      <c r="AB184" s="117"/>
      <c r="AC184" s="117"/>
      <c r="AD184" s="117"/>
      <c r="AE184" s="118"/>
      <c r="AF184" s="117"/>
      <c r="AG184" s="117"/>
      <c r="AH184" s="118"/>
      <c r="AI184" s="197"/>
      <c r="AJ184" s="117"/>
      <c r="AK184" s="120"/>
      <c r="AL184" s="104">
        <f t="shared" si="6"/>
        <v>0</v>
      </c>
      <c r="AM184" s="114"/>
      <c r="AN184" s="115"/>
      <c r="AO184" s="115"/>
      <c r="AP184" s="116"/>
      <c r="AQ184" s="177"/>
      <c r="AR184" s="116"/>
      <c r="AS184" s="100"/>
    </row>
    <row r="185" spans="1:45" ht="15" hidden="1">
      <c r="A185" s="192"/>
      <c r="B185" s="128"/>
      <c r="C185" s="107"/>
      <c r="D185" s="108"/>
      <c r="E185" s="152"/>
      <c r="F185" s="136"/>
      <c r="G185" s="136"/>
      <c r="H185" s="136"/>
      <c r="I185" s="117"/>
      <c r="J185" s="117"/>
      <c r="K185" s="118"/>
      <c r="L185" s="136"/>
      <c r="M185" s="136"/>
      <c r="N185" s="117"/>
      <c r="O185" s="117"/>
      <c r="P185" s="117"/>
      <c r="Q185" s="117"/>
      <c r="R185" s="117"/>
      <c r="S185" s="117"/>
      <c r="T185" s="117"/>
      <c r="U185" s="117"/>
      <c r="V185" s="117"/>
      <c r="W185" s="118"/>
      <c r="X185" s="119"/>
      <c r="Y185" s="117"/>
      <c r="Z185" s="117"/>
      <c r="AA185" s="117"/>
      <c r="AB185" s="117"/>
      <c r="AC185" s="117"/>
      <c r="AD185" s="117"/>
      <c r="AE185" s="118"/>
      <c r="AF185" s="117"/>
      <c r="AG185" s="117"/>
      <c r="AH185" s="118"/>
      <c r="AI185" s="197"/>
      <c r="AJ185" s="117"/>
      <c r="AK185" s="120"/>
      <c r="AL185" s="104">
        <f t="shared" si="6"/>
        <v>0</v>
      </c>
      <c r="AM185" s="114"/>
      <c r="AN185" s="115"/>
      <c r="AO185" s="115"/>
      <c r="AP185" s="116"/>
      <c r="AQ185" s="177"/>
      <c r="AR185" s="116"/>
      <c r="AS185" s="100"/>
    </row>
    <row r="186" spans="1:45" ht="15" hidden="1">
      <c r="A186" s="192"/>
      <c r="B186" s="128"/>
      <c r="C186" s="107"/>
      <c r="D186" s="108"/>
      <c r="E186" s="152"/>
      <c r="F186" s="136"/>
      <c r="G186" s="136"/>
      <c r="H186" s="136"/>
      <c r="I186" s="117"/>
      <c r="J186" s="117"/>
      <c r="K186" s="118"/>
      <c r="L186" s="136"/>
      <c r="M186" s="136"/>
      <c r="N186" s="117"/>
      <c r="O186" s="117"/>
      <c r="P186" s="117"/>
      <c r="Q186" s="117"/>
      <c r="R186" s="117"/>
      <c r="S186" s="117"/>
      <c r="T186" s="117"/>
      <c r="U186" s="117"/>
      <c r="V186" s="117"/>
      <c r="W186" s="118"/>
      <c r="X186" s="119"/>
      <c r="Y186" s="117"/>
      <c r="Z186" s="117"/>
      <c r="AA186" s="117"/>
      <c r="AB186" s="117"/>
      <c r="AC186" s="117"/>
      <c r="AD186" s="117"/>
      <c r="AE186" s="118"/>
      <c r="AF186" s="117"/>
      <c r="AG186" s="117"/>
      <c r="AH186" s="118"/>
      <c r="AI186" s="197"/>
      <c r="AJ186" s="117"/>
      <c r="AK186" s="120"/>
      <c r="AL186" s="104">
        <f t="shared" si="6"/>
        <v>0</v>
      </c>
      <c r="AM186" s="114"/>
      <c r="AN186" s="115"/>
      <c r="AO186" s="115"/>
      <c r="AP186" s="116"/>
      <c r="AQ186" s="177"/>
      <c r="AR186" s="116"/>
      <c r="AS186" s="100"/>
    </row>
    <row r="187" spans="1:45" ht="15" hidden="1">
      <c r="A187" s="192"/>
      <c r="B187" s="128"/>
      <c r="C187" s="107"/>
      <c r="D187" s="108"/>
      <c r="E187" s="152"/>
      <c r="F187" s="136"/>
      <c r="G187" s="136"/>
      <c r="H187" s="136"/>
      <c r="I187" s="117"/>
      <c r="J187" s="117"/>
      <c r="K187" s="118"/>
      <c r="L187" s="136"/>
      <c r="M187" s="136"/>
      <c r="N187" s="117"/>
      <c r="O187" s="117"/>
      <c r="P187" s="117"/>
      <c r="Q187" s="117"/>
      <c r="R187" s="117"/>
      <c r="S187" s="117"/>
      <c r="T187" s="117"/>
      <c r="U187" s="117"/>
      <c r="V187" s="117"/>
      <c r="W187" s="118"/>
      <c r="X187" s="119"/>
      <c r="Y187" s="117"/>
      <c r="Z187" s="117"/>
      <c r="AA187" s="117"/>
      <c r="AB187" s="117"/>
      <c r="AC187" s="117"/>
      <c r="AD187" s="117"/>
      <c r="AE187" s="118"/>
      <c r="AF187" s="117"/>
      <c r="AG187" s="117"/>
      <c r="AH187" s="118"/>
      <c r="AI187" s="197"/>
      <c r="AJ187" s="117"/>
      <c r="AK187" s="120"/>
      <c r="AL187" s="104">
        <f t="shared" si="6"/>
        <v>0</v>
      </c>
      <c r="AM187" s="114"/>
      <c r="AN187" s="115"/>
      <c r="AO187" s="115"/>
      <c r="AP187" s="116"/>
      <c r="AQ187" s="177"/>
      <c r="AR187" s="116"/>
      <c r="AS187" s="100"/>
    </row>
    <row r="188" spans="1:45" ht="15" hidden="1">
      <c r="A188" s="192"/>
      <c r="B188" s="128"/>
      <c r="C188" s="57"/>
      <c r="D188" s="108"/>
      <c r="E188" s="152"/>
      <c r="F188" s="136"/>
      <c r="G188" s="136"/>
      <c r="H188" s="136"/>
      <c r="I188" s="117"/>
      <c r="J188" s="117"/>
      <c r="K188" s="118"/>
      <c r="L188" s="136"/>
      <c r="M188" s="136"/>
      <c r="N188" s="117"/>
      <c r="O188" s="117"/>
      <c r="P188" s="117"/>
      <c r="Q188" s="117"/>
      <c r="R188" s="117"/>
      <c r="S188" s="117"/>
      <c r="T188" s="117"/>
      <c r="U188" s="117"/>
      <c r="V188" s="117"/>
      <c r="W188" s="118"/>
      <c r="X188" s="119"/>
      <c r="Y188" s="117"/>
      <c r="Z188" s="117"/>
      <c r="AA188" s="117"/>
      <c r="AB188" s="117"/>
      <c r="AC188" s="117"/>
      <c r="AD188" s="117"/>
      <c r="AE188" s="118"/>
      <c r="AF188" s="117"/>
      <c r="AG188" s="117"/>
      <c r="AH188" s="118"/>
      <c r="AI188" s="197"/>
      <c r="AJ188" s="117"/>
      <c r="AK188" s="120"/>
      <c r="AL188" s="104">
        <f t="shared" si="6"/>
        <v>0</v>
      </c>
      <c r="AM188" s="114"/>
      <c r="AN188" s="115"/>
      <c r="AO188" s="115"/>
      <c r="AP188" s="116"/>
      <c r="AQ188" s="177"/>
      <c r="AR188" s="116"/>
      <c r="AS188" s="100"/>
    </row>
    <row r="189" spans="1:45" ht="15" hidden="1">
      <c r="A189" s="192"/>
      <c r="B189" s="128"/>
      <c r="C189" s="57"/>
      <c r="D189" s="108"/>
      <c r="E189" s="152"/>
      <c r="F189" s="136"/>
      <c r="G189" s="136"/>
      <c r="H189" s="136"/>
      <c r="I189" s="117"/>
      <c r="J189" s="117"/>
      <c r="K189" s="118"/>
      <c r="L189" s="136"/>
      <c r="M189" s="136"/>
      <c r="N189" s="117"/>
      <c r="O189" s="117"/>
      <c r="P189" s="117"/>
      <c r="Q189" s="117"/>
      <c r="R189" s="117"/>
      <c r="S189" s="117"/>
      <c r="T189" s="117"/>
      <c r="U189" s="117"/>
      <c r="V189" s="117"/>
      <c r="W189" s="118"/>
      <c r="X189" s="119"/>
      <c r="Y189" s="117"/>
      <c r="Z189" s="117"/>
      <c r="AA189" s="117"/>
      <c r="AB189" s="117"/>
      <c r="AC189" s="117"/>
      <c r="AD189" s="117"/>
      <c r="AE189" s="118"/>
      <c r="AF189" s="117"/>
      <c r="AG189" s="117"/>
      <c r="AH189" s="118"/>
      <c r="AI189" s="197"/>
      <c r="AJ189" s="117"/>
      <c r="AK189" s="120"/>
      <c r="AL189" s="104">
        <f t="shared" si="6"/>
        <v>0</v>
      </c>
      <c r="AM189" s="114"/>
      <c r="AN189" s="115"/>
      <c r="AO189" s="115"/>
      <c r="AP189" s="116"/>
      <c r="AQ189" s="177"/>
      <c r="AR189" s="116"/>
      <c r="AS189" s="100"/>
    </row>
    <row r="190" spans="1:45" ht="15" hidden="1">
      <c r="A190" s="192"/>
      <c r="B190" s="128"/>
      <c r="C190" s="57"/>
      <c r="D190" s="108"/>
      <c r="E190" s="152"/>
      <c r="F190" s="136"/>
      <c r="G190" s="136"/>
      <c r="H190" s="136"/>
      <c r="I190" s="117"/>
      <c r="J190" s="117"/>
      <c r="K190" s="118"/>
      <c r="L190" s="136"/>
      <c r="M190" s="136"/>
      <c r="N190" s="117"/>
      <c r="O190" s="117"/>
      <c r="P190" s="117"/>
      <c r="Q190" s="117"/>
      <c r="R190" s="117"/>
      <c r="S190" s="117"/>
      <c r="T190" s="117"/>
      <c r="U190" s="117"/>
      <c r="V190" s="117"/>
      <c r="W190" s="118"/>
      <c r="X190" s="119"/>
      <c r="Y190" s="117"/>
      <c r="Z190" s="117"/>
      <c r="AA190" s="117"/>
      <c r="AB190" s="117"/>
      <c r="AC190" s="117"/>
      <c r="AD190" s="117"/>
      <c r="AE190" s="118"/>
      <c r="AF190" s="117"/>
      <c r="AG190" s="117"/>
      <c r="AH190" s="118"/>
      <c r="AI190" s="197"/>
      <c r="AJ190" s="117"/>
      <c r="AK190" s="120"/>
      <c r="AL190" s="104">
        <f t="shared" si="6"/>
        <v>0</v>
      </c>
      <c r="AM190" s="114"/>
      <c r="AN190" s="115"/>
      <c r="AO190" s="115"/>
      <c r="AP190" s="116"/>
      <c r="AQ190" s="177"/>
      <c r="AR190" s="116"/>
      <c r="AS190" s="100"/>
    </row>
    <row r="191" spans="1:45" ht="15" hidden="1">
      <c r="A191" s="192"/>
      <c r="B191" s="128"/>
      <c r="C191" s="194"/>
      <c r="D191" s="108"/>
      <c r="E191" s="152"/>
      <c r="F191" s="136"/>
      <c r="G191" s="136"/>
      <c r="H191" s="136"/>
      <c r="I191" s="117"/>
      <c r="J191" s="117"/>
      <c r="K191" s="118"/>
      <c r="L191" s="136"/>
      <c r="M191" s="136"/>
      <c r="N191" s="117"/>
      <c r="O191" s="117"/>
      <c r="P191" s="117"/>
      <c r="Q191" s="117"/>
      <c r="R191" s="117"/>
      <c r="S191" s="117"/>
      <c r="T191" s="117"/>
      <c r="U191" s="117"/>
      <c r="V191" s="117"/>
      <c r="W191" s="118"/>
      <c r="X191" s="119"/>
      <c r="Y191" s="117"/>
      <c r="Z191" s="117"/>
      <c r="AA191" s="117"/>
      <c r="AB191" s="117"/>
      <c r="AC191" s="117"/>
      <c r="AD191" s="117"/>
      <c r="AE191" s="118"/>
      <c r="AF191" s="117"/>
      <c r="AG191" s="117"/>
      <c r="AH191" s="118"/>
      <c r="AI191" s="197"/>
      <c r="AJ191" s="117"/>
      <c r="AK191" s="120"/>
      <c r="AL191" s="104">
        <f t="shared" si="6"/>
        <v>0</v>
      </c>
      <c r="AM191" s="114"/>
      <c r="AN191" s="115"/>
      <c r="AO191" s="115"/>
      <c r="AP191" s="116"/>
      <c r="AQ191" s="177"/>
      <c r="AR191" s="116"/>
      <c r="AS191" s="100"/>
    </row>
    <row r="192" spans="1:45" ht="15" hidden="1">
      <c r="A192" s="192"/>
      <c r="B192" s="192"/>
      <c r="C192" s="193"/>
      <c r="D192" s="149"/>
      <c r="E192" s="152"/>
      <c r="F192" s="136"/>
      <c r="G192" s="136"/>
      <c r="H192" s="136"/>
      <c r="I192" s="117"/>
      <c r="J192" s="117"/>
      <c r="K192" s="118"/>
      <c r="L192" s="136"/>
      <c r="M192" s="136"/>
      <c r="N192" s="117"/>
      <c r="O192" s="117"/>
      <c r="P192" s="117"/>
      <c r="Q192" s="117"/>
      <c r="R192" s="117"/>
      <c r="S192" s="117"/>
      <c r="T192" s="117"/>
      <c r="U192" s="117"/>
      <c r="V192" s="117"/>
      <c r="W192" s="118"/>
      <c r="X192" s="119"/>
      <c r="Y192" s="117"/>
      <c r="Z192" s="117"/>
      <c r="AA192" s="117"/>
      <c r="AB192" s="117"/>
      <c r="AC192" s="117"/>
      <c r="AD192" s="117"/>
      <c r="AE192" s="118"/>
      <c r="AF192" s="117"/>
      <c r="AG192" s="117"/>
      <c r="AH192" s="118"/>
      <c r="AI192" s="197"/>
      <c r="AJ192" s="117"/>
      <c r="AK192" s="120"/>
      <c r="AL192" s="104">
        <f t="shared" si="6"/>
        <v>0</v>
      </c>
      <c r="AM192" s="114"/>
      <c r="AN192" s="115"/>
      <c r="AO192" s="115"/>
      <c r="AP192" s="116"/>
      <c r="AQ192" s="177"/>
      <c r="AR192" s="116"/>
      <c r="AS192" s="100"/>
    </row>
    <row r="193" spans="1:47" ht="15" hidden="1">
      <c r="A193" s="192"/>
      <c r="B193" s="192"/>
      <c r="C193" s="193"/>
      <c r="D193" s="149"/>
      <c r="E193" s="152"/>
      <c r="F193" s="136"/>
      <c r="G193" s="136"/>
      <c r="H193" s="136"/>
      <c r="I193" s="117"/>
      <c r="J193" s="117"/>
      <c r="K193" s="118"/>
      <c r="L193" s="136"/>
      <c r="M193" s="136"/>
      <c r="N193" s="117"/>
      <c r="O193" s="117"/>
      <c r="P193" s="117"/>
      <c r="Q193" s="117"/>
      <c r="R193" s="117"/>
      <c r="S193" s="117"/>
      <c r="T193" s="117"/>
      <c r="U193" s="117"/>
      <c r="V193" s="117"/>
      <c r="W193" s="118"/>
      <c r="X193" s="119"/>
      <c r="Y193" s="117"/>
      <c r="Z193" s="117"/>
      <c r="AA193" s="117"/>
      <c r="AB193" s="117"/>
      <c r="AC193" s="117"/>
      <c r="AD193" s="117"/>
      <c r="AE193" s="118"/>
      <c r="AF193" s="117"/>
      <c r="AG193" s="117"/>
      <c r="AH193" s="118"/>
      <c r="AI193" s="197"/>
      <c r="AJ193" s="117"/>
      <c r="AK193" s="120"/>
      <c r="AL193" s="104">
        <f t="shared" si="6"/>
        <v>0</v>
      </c>
      <c r="AM193" s="114"/>
      <c r="AN193" s="115"/>
      <c r="AO193" s="115"/>
      <c r="AP193" s="116"/>
      <c r="AQ193" s="177"/>
      <c r="AR193" s="116"/>
      <c r="AS193" s="100"/>
    </row>
    <row r="194" spans="1:47" ht="15" hidden="1">
      <c r="A194" s="192"/>
      <c r="B194" s="192"/>
      <c r="C194" s="193"/>
      <c r="D194" s="149"/>
      <c r="E194" s="152"/>
      <c r="F194" s="136"/>
      <c r="G194" s="136"/>
      <c r="H194" s="136"/>
      <c r="I194" s="117"/>
      <c r="J194" s="117"/>
      <c r="K194" s="118"/>
      <c r="L194" s="136"/>
      <c r="M194" s="136"/>
      <c r="N194" s="117"/>
      <c r="O194" s="117"/>
      <c r="P194" s="117"/>
      <c r="Q194" s="117"/>
      <c r="R194" s="117"/>
      <c r="S194" s="117"/>
      <c r="T194" s="117"/>
      <c r="U194" s="117"/>
      <c r="V194" s="117"/>
      <c r="W194" s="118"/>
      <c r="X194" s="119"/>
      <c r="Y194" s="117"/>
      <c r="Z194" s="117"/>
      <c r="AA194" s="117"/>
      <c r="AB194" s="117"/>
      <c r="AC194" s="117"/>
      <c r="AD194" s="117"/>
      <c r="AE194" s="118"/>
      <c r="AF194" s="117"/>
      <c r="AG194" s="117"/>
      <c r="AH194" s="118"/>
      <c r="AI194" s="197"/>
      <c r="AJ194" s="117"/>
      <c r="AK194" s="120"/>
      <c r="AL194" s="104">
        <f t="shared" si="6"/>
        <v>0</v>
      </c>
      <c r="AM194" s="114"/>
      <c r="AN194" s="115"/>
      <c r="AO194" s="115"/>
      <c r="AP194" s="116"/>
      <c r="AQ194" s="177"/>
      <c r="AR194" s="116"/>
      <c r="AS194" s="100"/>
    </row>
    <row r="195" spans="1:47" ht="15" hidden="1">
      <c r="A195" s="192"/>
      <c r="B195" s="192"/>
      <c r="C195" s="193"/>
      <c r="D195" s="149"/>
      <c r="E195" s="152"/>
      <c r="F195" s="136"/>
      <c r="G195" s="136"/>
      <c r="H195" s="136"/>
      <c r="I195" s="117"/>
      <c r="J195" s="117"/>
      <c r="K195" s="118"/>
      <c r="L195" s="136"/>
      <c r="M195" s="136"/>
      <c r="N195" s="117"/>
      <c r="O195" s="117"/>
      <c r="P195" s="117"/>
      <c r="Q195" s="117"/>
      <c r="R195" s="117"/>
      <c r="S195" s="117"/>
      <c r="T195" s="117"/>
      <c r="U195" s="117"/>
      <c r="V195" s="117"/>
      <c r="W195" s="118"/>
      <c r="X195" s="119"/>
      <c r="Y195" s="117"/>
      <c r="Z195" s="117"/>
      <c r="AA195" s="117"/>
      <c r="AB195" s="117"/>
      <c r="AC195" s="117"/>
      <c r="AD195" s="117"/>
      <c r="AE195" s="118"/>
      <c r="AF195" s="117"/>
      <c r="AG195" s="117"/>
      <c r="AH195" s="118"/>
      <c r="AI195" s="197"/>
      <c r="AJ195" s="117"/>
      <c r="AK195" s="120"/>
      <c r="AL195" s="104">
        <f t="shared" si="6"/>
        <v>0</v>
      </c>
      <c r="AM195" s="114"/>
      <c r="AN195" s="115"/>
      <c r="AO195" s="115"/>
      <c r="AP195" s="116"/>
      <c r="AQ195" s="177"/>
      <c r="AR195" s="116"/>
      <c r="AS195" s="100"/>
    </row>
    <row r="196" spans="1:47" ht="15" hidden="1">
      <c r="A196" s="192"/>
      <c r="B196" s="192"/>
      <c r="C196" s="193"/>
      <c r="D196" s="149"/>
      <c r="E196" s="152"/>
      <c r="F196" s="136"/>
      <c r="G196" s="136"/>
      <c r="H196" s="136"/>
      <c r="I196" s="117"/>
      <c r="J196" s="117"/>
      <c r="K196" s="118"/>
      <c r="L196" s="136"/>
      <c r="M196" s="136"/>
      <c r="N196" s="117"/>
      <c r="O196" s="117"/>
      <c r="P196" s="117"/>
      <c r="Q196" s="117"/>
      <c r="R196" s="117"/>
      <c r="S196" s="117"/>
      <c r="T196" s="117"/>
      <c r="U196" s="117"/>
      <c r="V196" s="117"/>
      <c r="W196" s="118"/>
      <c r="X196" s="119"/>
      <c r="Y196" s="117"/>
      <c r="Z196" s="117"/>
      <c r="AA196" s="117"/>
      <c r="AB196" s="117"/>
      <c r="AC196" s="117"/>
      <c r="AD196" s="117"/>
      <c r="AE196" s="118"/>
      <c r="AF196" s="117"/>
      <c r="AG196" s="117"/>
      <c r="AH196" s="118"/>
      <c r="AI196" s="197"/>
      <c r="AJ196" s="117"/>
      <c r="AK196" s="120"/>
      <c r="AL196" s="104">
        <f t="shared" si="6"/>
        <v>0</v>
      </c>
      <c r="AM196" s="114"/>
      <c r="AN196" s="115"/>
      <c r="AO196" s="115"/>
      <c r="AP196" s="116"/>
      <c r="AQ196" s="177"/>
      <c r="AR196" s="116"/>
      <c r="AS196" s="100"/>
    </row>
    <row r="197" spans="1:47" ht="15" hidden="1">
      <c r="A197" s="192"/>
      <c r="B197" s="192"/>
      <c r="C197" s="193"/>
      <c r="D197" s="149"/>
      <c r="E197" s="152"/>
      <c r="F197" s="136"/>
      <c r="G197" s="136"/>
      <c r="H197" s="136"/>
      <c r="I197" s="117"/>
      <c r="J197" s="117"/>
      <c r="K197" s="118"/>
      <c r="L197" s="136"/>
      <c r="M197" s="136"/>
      <c r="N197" s="117"/>
      <c r="O197" s="117"/>
      <c r="P197" s="117"/>
      <c r="Q197" s="117"/>
      <c r="R197" s="117"/>
      <c r="S197" s="117"/>
      <c r="T197" s="117"/>
      <c r="U197" s="117"/>
      <c r="V197" s="117"/>
      <c r="W197" s="118"/>
      <c r="X197" s="119"/>
      <c r="Y197" s="117"/>
      <c r="Z197" s="117"/>
      <c r="AA197" s="117"/>
      <c r="AB197" s="117"/>
      <c r="AC197" s="117"/>
      <c r="AD197" s="117"/>
      <c r="AE197" s="118"/>
      <c r="AF197" s="117"/>
      <c r="AG197" s="117"/>
      <c r="AH197" s="118"/>
      <c r="AI197" s="197"/>
      <c r="AJ197" s="117"/>
      <c r="AK197" s="120"/>
      <c r="AL197" s="104">
        <f t="shared" si="6"/>
        <v>0</v>
      </c>
      <c r="AM197" s="114"/>
      <c r="AN197" s="115"/>
      <c r="AO197" s="115"/>
      <c r="AP197" s="116"/>
      <c r="AQ197" s="177"/>
      <c r="AR197" s="116"/>
      <c r="AS197" s="100"/>
    </row>
    <row r="198" spans="1:47" ht="15" hidden="1">
      <c r="A198" s="192"/>
      <c r="B198" s="192"/>
      <c r="C198" s="193"/>
      <c r="D198" s="149"/>
      <c r="E198" s="152"/>
      <c r="F198" s="136"/>
      <c r="G198" s="136"/>
      <c r="H198" s="136"/>
      <c r="I198" s="117"/>
      <c r="J198" s="117"/>
      <c r="K198" s="118"/>
      <c r="L198" s="136"/>
      <c r="M198" s="136"/>
      <c r="N198" s="117"/>
      <c r="O198" s="117"/>
      <c r="P198" s="117"/>
      <c r="Q198" s="117"/>
      <c r="R198" s="117"/>
      <c r="S198" s="117"/>
      <c r="T198" s="117"/>
      <c r="U198" s="117"/>
      <c r="V198" s="117"/>
      <c r="W198" s="118"/>
      <c r="X198" s="119"/>
      <c r="Y198" s="117"/>
      <c r="Z198" s="117"/>
      <c r="AA198" s="117"/>
      <c r="AB198" s="117"/>
      <c r="AC198" s="117"/>
      <c r="AD198" s="117"/>
      <c r="AE198" s="118"/>
      <c r="AF198" s="117"/>
      <c r="AG198" s="117"/>
      <c r="AH198" s="118"/>
      <c r="AI198" s="197"/>
      <c r="AJ198" s="117"/>
      <c r="AK198" s="120"/>
      <c r="AL198" s="104">
        <f t="shared" si="6"/>
        <v>0</v>
      </c>
      <c r="AM198" s="114"/>
      <c r="AN198" s="115"/>
      <c r="AO198" s="115"/>
      <c r="AP198" s="116"/>
      <c r="AQ198" s="177"/>
      <c r="AR198" s="116"/>
      <c r="AS198" s="100"/>
    </row>
    <row r="199" spans="1:47" ht="15" hidden="1">
      <c r="A199" s="192"/>
      <c r="B199" s="192"/>
      <c r="C199" s="193"/>
      <c r="D199" s="149"/>
      <c r="E199" s="152"/>
      <c r="F199" s="136"/>
      <c r="G199" s="136"/>
      <c r="H199" s="136"/>
      <c r="I199" s="117"/>
      <c r="J199" s="117"/>
      <c r="K199" s="118"/>
      <c r="L199" s="136"/>
      <c r="M199" s="136"/>
      <c r="N199" s="117"/>
      <c r="O199" s="117"/>
      <c r="P199" s="117"/>
      <c r="Q199" s="117"/>
      <c r="R199" s="117"/>
      <c r="S199" s="117"/>
      <c r="T199" s="117"/>
      <c r="U199" s="117"/>
      <c r="V199" s="117"/>
      <c r="W199" s="118"/>
      <c r="X199" s="119"/>
      <c r="Y199" s="117"/>
      <c r="Z199" s="117"/>
      <c r="AA199" s="117"/>
      <c r="AB199" s="117"/>
      <c r="AC199" s="117"/>
      <c r="AD199" s="117"/>
      <c r="AE199" s="118"/>
      <c r="AF199" s="117"/>
      <c r="AG199" s="117"/>
      <c r="AH199" s="118"/>
      <c r="AI199" s="197"/>
      <c r="AJ199" s="117"/>
      <c r="AK199" s="120"/>
      <c r="AL199" s="104">
        <f t="shared" si="6"/>
        <v>0</v>
      </c>
      <c r="AM199" s="114"/>
      <c r="AN199" s="115"/>
      <c r="AO199" s="115"/>
      <c r="AP199" s="116"/>
      <c r="AQ199" s="177"/>
      <c r="AR199" s="116"/>
      <c r="AS199" s="100"/>
    </row>
    <row r="200" spans="1:47" ht="15" hidden="1">
      <c r="A200" s="192"/>
      <c r="B200" s="128"/>
      <c r="C200" s="107"/>
      <c r="D200" s="108"/>
      <c r="E200" s="152"/>
      <c r="F200" s="136"/>
      <c r="G200" s="136"/>
      <c r="H200" s="136"/>
      <c r="I200" s="117"/>
      <c r="J200" s="117"/>
      <c r="K200" s="118"/>
      <c r="L200" s="136"/>
      <c r="M200" s="136"/>
      <c r="N200" s="117"/>
      <c r="O200" s="117"/>
      <c r="P200" s="117"/>
      <c r="Q200" s="117"/>
      <c r="R200" s="117"/>
      <c r="S200" s="117"/>
      <c r="T200" s="117"/>
      <c r="U200" s="117"/>
      <c r="V200" s="117"/>
      <c r="W200" s="118"/>
      <c r="X200" s="119"/>
      <c r="Y200" s="117"/>
      <c r="Z200" s="117"/>
      <c r="AA200" s="117"/>
      <c r="AB200" s="117"/>
      <c r="AC200" s="117"/>
      <c r="AD200" s="117"/>
      <c r="AE200" s="118"/>
      <c r="AF200" s="117"/>
      <c r="AG200" s="117"/>
      <c r="AH200" s="118"/>
      <c r="AI200" s="197"/>
      <c r="AJ200" s="117"/>
      <c r="AK200" s="120"/>
      <c r="AL200" s="104">
        <f t="shared" si="6"/>
        <v>0</v>
      </c>
      <c r="AM200" s="114"/>
      <c r="AN200" s="115"/>
      <c r="AO200" s="115"/>
      <c r="AP200" s="116"/>
      <c r="AQ200" s="177"/>
      <c r="AR200" s="116"/>
      <c r="AS200" s="100"/>
    </row>
    <row r="201" spans="1:47" ht="15" hidden="1">
      <c r="A201" s="192"/>
      <c r="B201" s="128"/>
      <c r="C201" s="107"/>
      <c r="D201" s="108"/>
      <c r="E201" s="152"/>
      <c r="F201" s="136"/>
      <c r="G201" s="136"/>
      <c r="H201" s="136"/>
      <c r="I201" s="117"/>
      <c r="J201" s="117"/>
      <c r="K201" s="118"/>
      <c r="L201" s="136"/>
      <c r="M201" s="136"/>
      <c r="N201" s="117"/>
      <c r="O201" s="117"/>
      <c r="P201" s="117"/>
      <c r="Q201" s="117"/>
      <c r="R201" s="117"/>
      <c r="S201" s="117"/>
      <c r="T201" s="117"/>
      <c r="U201" s="117"/>
      <c r="V201" s="117"/>
      <c r="W201" s="118"/>
      <c r="X201" s="119"/>
      <c r="Y201" s="117"/>
      <c r="Z201" s="117"/>
      <c r="AA201" s="117"/>
      <c r="AB201" s="117"/>
      <c r="AC201" s="117"/>
      <c r="AD201" s="117"/>
      <c r="AE201" s="118"/>
      <c r="AF201" s="117"/>
      <c r="AG201" s="117"/>
      <c r="AH201" s="118"/>
      <c r="AI201" s="197"/>
      <c r="AJ201" s="117"/>
      <c r="AK201" s="120"/>
      <c r="AL201" s="104">
        <f t="shared" si="6"/>
        <v>0</v>
      </c>
      <c r="AM201" s="114"/>
      <c r="AN201" s="115"/>
      <c r="AO201" s="115"/>
      <c r="AP201" s="116"/>
      <c r="AQ201" s="177"/>
      <c r="AR201" s="116"/>
      <c r="AS201" s="100"/>
    </row>
    <row r="202" spans="1:47" ht="15" hidden="1">
      <c r="A202" s="138"/>
      <c r="B202" s="138"/>
      <c r="C202" s="148"/>
      <c r="D202" s="149"/>
      <c r="E202" s="152"/>
      <c r="F202" s="136"/>
      <c r="G202" s="136"/>
      <c r="H202" s="136"/>
      <c r="I202" s="117"/>
      <c r="J202" s="117"/>
      <c r="K202" s="118"/>
      <c r="L202" s="136"/>
      <c r="M202" s="136"/>
      <c r="N202" s="117"/>
      <c r="O202" s="117"/>
      <c r="P202" s="117"/>
      <c r="Q202" s="117"/>
      <c r="R202" s="117"/>
      <c r="S202" s="117"/>
      <c r="T202" s="117"/>
      <c r="U202" s="117"/>
      <c r="V202" s="117"/>
      <c r="W202" s="118"/>
      <c r="X202" s="119"/>
      <c r="Y202" s="117"/>
      <c r="Z202" s="117"/>
      <c r="AA202" s="117"/>
      <c r="AB202" s="117"/>
      <c r="AC202" s="117"/>
      <c r="AD202" s="117"/>
      <c r="AE202" s="118"/>
      <c r="AF202" s="117"/>
      <c r="AG202" s="117"/>
      <c r="AH202" s="118"/>
      <c r="AI202" s="197"/>
      <c r="AJ202" s="117"/>
      <c r="AK202" s="120"/>
      <c r="AL202" s="104">
        <f t="shared" si="6"/>
        <v>0</v>
      </c>
      <c r="AM202" s="114"/>
      <c r="AN202" s="115"/>
      <c r="AO202" s="115"/>
      <c r="AP202" s="116"/>
      <c r="AQ202" s="177"/>
      <c r="AR202" s="116"/>
      <c r="AS202" s="100"/>
    </row>
    <row r="203" spans="1:47" ht="15" hidden="1">
      <c r="A203" s="138"/>
      <c r="B203" s="138"/>
      <c r="C203" s="148"/>
      <c r="D203" s="149"/>
      <c r="E203" s="152"/>
      <c r="F203" s="136"/>
      <c r="G203" s="136"/>
      <c r="H203" s="136"/>
      <c r="I203" s="117"/>
      <c r="J203" s="117"/>
      <c r="K203" s="118"/>
      <c r="L203" s="136"/>
      <c r="M203" s="136"/>
      <c r="N203" s="117"/>
      <c r="O203" s="117"/>
      <c r="P203" s="117"/>
      <c r="Q203" s="117"/>
      <c r="R203" s="117"/>
      <c r="S203" s="117"/>
      <c r="T203" s="117"/>
      <c r="U203" s="117"/>
      <c r="V203" s="117"/>
      <c r="W203" s="118"/>
      <c r="X203" s="119"/>
      <c r="Y203" s="117"/>
      <c r="Z203" s="117"/>
      <c r="AA203" s="117"/>
      <c r="AB203" s="117"/>
      <c r="AC203" s="117"/>
      <c r="AD203" s="117"/>
      <c r="AE203" s="118"/>
      <c r="AF203" s="117"/>
      <c r="AG203" s="117"/>
      <c r="AH203" s="118"/>
      <c r="AI203" s="197"/>
      <c r="AJ203" s="117"/>
      <c r="AK203" s="120"/>
      <c r="AL203" s="104">
        <f t="shared" si="6"/>
        <v>0</v>
      </c>
      <c r="AM203" s="114"/>
      <c r="AN203" s="115"/>
      <c r="AO203" s="115"/>
      <c r="AP203" s="116"/>
      <c r="AQ203" s="177"/>
      <c r="AR203" s="116"/>
      <c r="AS203" s="100"/>
    </row>
    <row r="204" spans="1:47" ht="15" hidden="1">
      <c r="A204" s="171"/>
      <c r="B204" s="171"/>
      <c r="C204" s="170"/>
      <c r="D204" s="115"/>
      <c r="E204" s="152"/>
      <c r="F204" s="115"/>
      <c r="G204" s="115"/>
      <c r="H204" s="115"/>
      <c r="I204" s="117"/>
      <c r="J204" s="117"/>
      <c r="K204" s="118"/>
      <c r="L204" s="115"/>
      <c r="M204" s="115"/>
      <c r="N204" s="117"/>
      <c r="O204" s="117"/>
      <c r="P204" s="117"/>
      <c r="Q204" s="117"/>
      <c r="R204" s="117"/>
      <c r="S204" s="117"/>
      <c r="T204" s="117"/>
      <c r="U204" s="117"/>
      <c r="V204" s="117"/>
      <c r="W204" s="118"/>
      <c r="X204" s="119"/>
      <c r="Y204" s="117"/>
      <c r="Z204" s="117"/>
      <c r="AA204" s="117"/>
      <c r="AB204" s="117"/>
      <c r="AC204" s="117"/>
      <c r="AD204" s="117"/>
      <c r="AE204" s="118"/>
      <c r="AF204" s="117"/>
      <c r="AG204" s="117"/>
      <c r="AH204" s="118"/>
      <c r="AI204" s="197"/>
      <c r="AJ204" s="117"/>
      <c r="AK204" s="120"/>
      <c r="AL204" s="104">
        <f t="shared" si="6"/>
        <v>0</v>
      </c>
      <c r="AM204" s="114"/>
      <c r="AN204" s="115"/>
      <c r="AO204" s="115"/>
      <c r="AP204" s="116"/>
      <c r="AQ204" s="177"/>
      <c r="AR204" s="116"/>
      <c r="AS204" s="100"/>
    </row>
    <row r="205" spans="1:47" s="101" customFormat="1" ht="15" hidden="1">
      <c r="A205" s="72"/>
      <c r="B205" s="72"/>
      <c r="C205" s="100"/>
      <c r="D205" s="100">
        <f>SUM(D5:D204)</f>
        <v>51326.94000000001</v>
      </c>
      <c r="E205" s="172"/>
      <c r="F205" s="173"/>
      <c r="G205" s="173"/>
      <c r="H205" s="173"/>
      <c r="I205" s="174"/>
      <c r="J205" s="174"/>
      <c r="K205" s="120"/>
      <c r="L205" s="173"/>
      <c r="M205" s="173"/>
      <c r="N205" s="174"/>
      <c r="O205" s="174"/>
      <c r="P205" s="174"/>
      <c r="Q205" s="174"/>
      <c r="R205" s="174"/>
      <c r="S205" s="174"/>
      <c r="T205" s="174"/>
      <c r="U205" s="174"/>
      <c r="V205" s="174"/>
      <c r="W205" s="120"/>
      <c r="X205" s="175"/>
      <c r="Y205" s="174"/>
      <c r="Z205" s="174"/>
      <c r="AA205" s="174"/>
      <c r="AB205" s="174"/>
      <c r="AC205" s="174"/>
      <c r="AD205" s="174"/>
      <c r="AE205" s="120"/>
      <c r="AF205" s="174"/>
      <c r="AG205" s="174"/>
      <c r="AH205" s="120"/>
      <c r="AI205" s="198"/>
      <c r="AJ205" s="174"/>
      <c r="AK205" s="120"/>
      <c r="AL205" s="104">
        <f t="shared" si="6"/>
        <v>0</v>
      </c>
      <c r="AM205" s="114"/>
      <c r="AN205" s="115"/>
      <c r="AO205" s="115"/>
      <c r="AP205" s="177"/>
      <c r="AQ205" s="177"/>
      <c r="AR205" s="116"/>
      <c r="AS205" s="100"/>
      <c r="AT205" s="71"/>
      <c r="AU205" s="72"/>
    </row>
    <row r="206" spans="1:47" s="101" customFormat="1" ht="13.8" hidden="1">
      <c r="A206" s="72"/>
      <c r="B206" s="72"/>
      <c r="C206" s="100"/>
      <c r="D206" s="100"/>
      <c r="E206" s="172"/>
      <c r="F206" s="173"/>
      <c r="G206" s="173"/>
      <c r="H206" s="173"/>
      <c r="I206" s="174"/>
      <c r="J206" s="174"/>
      <c r="K206" s="120"/>
      <c r="L206" s="173"/>
      <c r="M206" s="173"/>
      <c r="N206" s="174"/>
      <c r="O206" s="174"/>
      <c r="P206" s="174"/>
      <c r="Q206" s="174"/>
      <c r="R206" s="174"/>
      <c r="S206" s="174"/>
      <c r="T206" s="174"/>
      <c r="U206" s="174"/>
      <c r="V206" s="174"/>
      <c r="W206" s="120"/>
      <c r="X206" s="175"/>
      <c r="Y206" s="174"/>
      <c r="Z206" s="174"/>
      <c r="AA206" s="174"/>
      <c r="AB206" s="174"/>
      <c r="AC206" s="174"/>
      <c r="AD206" s="174"/>
      <c r="AE206" s="120"/>
      <c r="AF206" s="174"/>
      <c r="AG206" s="174"/>
      <c r="AH206" s="120"/>
      <c r="AI206" s="198"/>
      <c r="AJ206" s="174"/>
      <c r="AK206" s="120"/>
      <c r="AL206" s="176"/>
      <c r="AM206" s="114"/>
      <c r="AN206" s="115"/>
      <c r="AO206" s="115"/>
      <c r="AP206" s="177"/>
      <c r="AQ206" s="177"/>
      <c r="AR206" s="116"/>
      <c r="AS206" s="100"/>
      <c r="AT206" s="71"/>
      <c r="AU206" s="72"/>
    </row>
    <row r="207" spans="1:47" s="101" customFormat="1" ht="13.8" hidden="1" thickBot="1">
      <c r="B207" s="178"/>
      <c r="C207" s="179" t="s">
        <v>183</v>
      </c>
      <c r="D207" s="180">
        <f>SUM(H210:AJ210)</f>
        <v>56623.210000000006</v>
      </c>
      <c r="E207" s="172"/>
      <c r="F207" s="181">
        <f t="shared" ref="F207:L207" si="7">SUM(F5:F204)</f>
        <v>6168.87</v>
      </c>
      <c r="G207" s="181">
        <f t="shared" si="7"/>
        <v>354.92</v>
      </c>
      <c r="H207" s="181">
        <f t="shared" si="7"/>
        <v>150.88</v>
      </c>
      <c r="I207" s="181">
        <f t="shared" si="7"/>
        <v>1503.32</v>
      </c>
      <c r="J207" s="181">
        <f t="shared" si="7"/>
        <v>2862.56</v>
      </c>
      <c r="K207" s="195">
        <f t="shared" si="7"/>
        <v>0</v>
      </c>
      <c r="L207" s="181">
        <f t="shared" si="7"/>
        <v>1028.79</v>
      </c>
      <c r="M207" s="181"/>
      <c r="N207" s="181">
        <f t="shared" ref="N207:AH207" si="8">SUM(N5:N204)</f>
        <v>0</v>
      </c>
      <c r="O207" s="181">
        <f t="shared" si="8"/>
        <v>66.960000000000008</v>
      </c>
      <c r="P207" s="181">
        <f t="shared" si="8"/>
        <v>920.56999999999994</v>
      </c>
      <c r="Q207" s="181">
        <f t="shared" si="8"/>
        <v>18</v>
      </c>
      <c r="R207" s="181">
        <f t="shared" si="8"/>
        <v>1250</v>
      </c>
      <c r="S207" s="181">
        <f t="shared" si="8"/>
        <v>1264.46</v>
      </c>
      <c r="T207" s="181">
        <f t="shared" si="8"/>
        <v>1678.96</v>
      </c>
      <c r="U207" s="181">
        <f t="shared" si="8"/>
        <v>550.24</v>
      </c>
      <c r="V207" s="181">
        <f t="shared" si="8"/>
        <v>140</v>
      </c>
      <c r="W207" s="195">
        <f t="shared" si="8"/>
        <v>0</v>
      </c>
      <c r="X207" s="181">
        <f t="shared" si="8"/>
        <v>0</v>
      </c>
      <c r="Y207" s="181">
        <f t="shared" si="8"/>
        <v>1676.6999999999998</v>
      </c>
      <c r="Z207" s="181">
        <f t="shared" si="8"/>
        <v>296.36</v>
      </c>
      <c r="AA207" s="181">
        <f t="shared" si="8"/>
        <v>0</v>
      </c>
      <c r="AB207" s="181">
        <f t="shared" si="8"/>
        <v>380</v>
      </c>
      <c r="AC207" s="181">
        <f t="shared" si="8"/>
        <v>1600.5</v>
      </c>
      <c r="AD207" s="181">
        <f t="shared" si="8"/>
        <v>0</v>
      </c>
      <c r="AE207" s="195">
        <f t="shared" si="8"/>
        <v>0</v>
      </c>
      <c r="AF207" s="181">
        <f t="shared" si="8"/>
        <v>35.700000000000003</v>
      </c>
      <c r="AG207" s="181">
        <f t="shared" si="8"/>
        <v>0</v>
      </c>
      <c r="AH207" s="195">
        <f t="shared" si="8"/>
        <v>0</v>
      </c>
      <c r="AI207" s="199"/>
      <c r="AJ207" s="181">
        <f t="shared" ref="AJ207:AQ207" si="9">SUM(AJ5:AJ204)</f>
        <v>2000</v>
      </c>
      <c r="AK207" s="195">
        <f t="shared" si="9"/>
        <v>0</v>
      </c>
      <c r="AL207" s="181">
        <f t="shared" si="9"/>
        <v>23631.600000000006</v>
      </c>
      <c r="AM207" s="195">
        <f t="shared" si="9"/>
        <v>0</v>
      </c>
      <c r="AN207" s="181">
        <f t="shared" si="9"/>
        <v>6329.15</v>
      </c>
      <c r="AO207" s="181">
        <f t="shared" si="9"/>
        <v>21000</v>
      </c>
      <c r="AP207" s="181">
        <f t="shared" si="9"/>
        <v>50</v>
      </c>
      <c r="AQ207" s="264">
        <f t="shared" si="9"/>
        <v>0</v>
      </c>
      <c r="AR207" s="266"/>
      <c r="AS207" s="182">
        <f>SUM(AS6:AS204)</f>
        <v>0</v>
      </c>
      <c r="AT207" s="100" t="s">
        <v>64</v>
      </c>
      <c r="AU207" s="100"/>
    </row>
    <row r="208" spans="1:47">
      <c r="F208" s="183">
        <f>F4-F207</f>
        <v>13831.130000000001</v>
      </c>
      <c r="G208" s="183">
        <f>G4-G207</f>
        <v>645.07999999999993</v>
      </c>
      <c r="H208" s="183">
        <f>H4-H207</f>
        <v>299.12</v>
      </c>
      <c r="I208" s="183">
        <f>I4-I207</f>
        <v>1976.68</v>
      </c>
      <c r="J208" s="183">
        <f>J4-J207</f>
        <v>5137.4400000000005</v>
      </c>
      <c r="K208" s="301"/>
      <c r="L208" s="183">
        <f>L4-L207</f>
        <v>-488.78999999999996</v>
      </c>
      <c r="M208" s="183"/>
      <c r="N208" s="183">
        <f t="shared" ref="N208:V208" si="10">N4-N207</f>
        <v>200</v>
      </c>
      <c r="O208" s="183">
        <f t="shared" si="10"/>
        <v>133.04</v>
      </c>
      <c r="P208" s="183">
        <f t="shared" si="10"/>
        <v>-320.56999999999994</v>
      </c>
      <c r="Q208" s="183">
        <f t="shared" si="10"/>
        <v>54</v>
      </c>
      <c r="R208" s="183">
        <f t="shared" si="10"/>
        <v>79</v>
      </c>
      <c r="S208" s="183">
        <f t="shared" si="10"/>
        <v>835.54</v>
      </c>
      <c r="T208" s="183">
        <f t="shared" si="10"/>
        <v>21.039999999999964</v>
      </c>
      <c r="U208" s="183">
        <f t="shared" si="10"/>
        <v>49.759999999999991</v>
      </c>
      <c r="V208" s="183">
        <f t="shared" si="10"/>
        <v>360</v>
      </c>
      <c r="W208" s="301"/>
      <c r="X208" s="183">
        <f t="shared" ref="X208:AD208" si="11">X4-X207</f>
        <v>1000</v>
      </c>
      <c r="Y208" s="183">
        <f t="shared" si="11"/>
        <v>-976.69999999999982</v>
      </c>
      <c r="Z208" s="183">
        <f t="shared" si="11"/>
        <v>203.64</v>
      </c>
      <c r="AA208" s="183">
        <f t="shared" si="11"/>
        <v>23000</v>
      </c>
      <c r="AB208" s="183">
        <f t="shared" si="11"/>
        <v>620</v>
      </c>
      <c r="AC208" s="183">
        <f t="shared" si="11"/>
        <v>7399.5</v>
      </c>
      <c r="AD208" s="183">
        <f t="shared" si="11"/>
        <v>1250</v>
      </c>
      <c r="AE208" s="301"/>
      <c r="AF208" s="183">
        <f>AF4-AF207</f>
        <v>564.29999999999995</v>
      </c>
      <c r="AG208" s="183">
        <f>AG4-AG207</f>
        <v>750</v>
      </c>
      <c r="AH208" s="301"/>
      <c r="AI208" s="200"/>
      <c r="AJ208" s="183">
        <f>AJ4-AJ207</f>
        <v>0</v>
      </c>
      <c r="AK208" s="301"/>
      <c r="AL208" s="183">
        <f>AL4-AL207</f>
        <v>57639.399999999994</v>
      </c>
      <c r="AM208" s="301"/>
      <c r="AN208" s="183">
        <f>AN4-AN207</f>
        <v>2216.1800000000003</v>
      </c>
      <c r="AO208" s="183">
        <f>AO4-AO207</f>
        <v>0</v>
      </c>
      <c r="AP208" s="183">
        <f>AP4-AP207</f>
        <v>650</v>
      </c>
      <c r="AQ208" s="265">
        <f>AQ4-AQ207</f>
        <v>10000</v>
      </c>
      <c r="AR208" s="267"/>
      <c r="AS208" s="184"/>
      <c r="AT208" s="185" t="s">
        <v>65</v>
      </c>
      <c r="AU208" s="100"/>
    </row>
    <row r="209" spans="6:44" ht="14.4">
      <c r="I209" s="186"/>
      <c r="J209" s="186"/>
      <c r="AN209" s="100"/>
      <c r="AO209" s="100"/>
      <c r="AP209" s="100"/>
      <c r="AQ209" s="100"/>
      <c r="AR209" s="100"/>
    </row>
    <row r="210" spans="6:44">
      <c r="H210" s="101">
        <f>SUM(F208:J208)</f>
        <v>21889.450000000004</v>
      </c>
      <c r="R210" s="101">
        <f>SUM(L208:V208)</f>
        <v>923.02</v>
      </c>
      <c r="AB210" s="101">
        <f>SUM(X208:AD208)</f>
        <v>32496.44</v>
      </c>
      <c r="AF210" s="101">
        <f>SUM(AF208:AG208)</f>
        <v>1314.3</v>
      </c>
      <c r="AJ210" s="101">
        <f>SUM(AJ208)</f>
        <v>0</v>
      </c>
      <c r="AN210" s="100">
        <f>AN208</f>
        <v>2216.1800000000003</v>
      </c>
      <c r="AO210" s="100">
        <f>AO208</f>
        <v>0</v>
      </c>
      <c r="AP210" s="100">
        <f>AP208</f>
        <v>650</v>
      </c>
      <c r="AQ210" s="100">
        <f>AQ208</f>
        <v>10000</v>
      </c>
      <c r="AR210" s="100"/>
    </row>
    <row r="211" spans="6:44"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202"/>
      <c r="AJ211" s="101"/>
      <c r="AN211" s="187"/>
    </row>
    <row r="212" spans="6:44">
      <c r="AG212" s="188"/>
      <c r="AN212" s="189"/>
    </row>
    <row r="213" spans="6:44">
      <c r="AG213" s="188"/>
      <c r="AN213" s="189"/>
    </row>
    <row r="214" spans="6:44">
      <c r="AG214" s="188"/>
      <c r="AN214" s="190"/>
    </row>
    <row r="215" spans="6:44">
      <c r="AN215" s="190"/>
    </row>
    <row r="216" spans="6:44">
      <c r="AN216" s="190"/>
    </row>
    <row r="217" spans="6:44">
      <c r="AN217" s="187"/>
    </row>
    <row r="218" spans="6:44">
      <c r="AN218" s="191"/>
    </row>
    <row r="219" spans="6:44">
      <c r="AN219" s="187"/>
    </row>
    <row r="220" spans="6:44">
      <c r="AN220" s="191"/>
    </row>
    <row r="221" spans="6:44">
      <c r="AN221" s="187"/>
    </row>
    <row r="222" spans="6:44">
      <c r="AN222" s="187"/>
    </row>
  </sheetData>
  <autoFilter ref="A3:AT207" xr:uid="{CAB81C36-E5FC-4CBF-844F-EF6D3E02048A}">
    <filterColumn colId="2">
      <filters>
        <filter val="Employee Additional Contribution"/>
        <filter val="Employee Contribution"/>
        <filter val="Employer Contribution"/>
        <filter val="PAYE"/>
        <filter val="Salaries"/>
        <filter val="Salary"/>
      </filters>
    </filterColumn>
  </autoFilter>
  <mergeCells count="7">
    <mergeCell ref="AN1:AQ1"/>
    <mergeCell ref="G2:I2"/>
    <mergeCell ref="F1:J1"/>
    <mergeCell ref="N1:V1"/>
    <mergeCell ref="Y1:AD1"/>
    <mergeCell ref="AF1:AG1"/>
    <mergeCell ref="AI1:AJ1"/>
  </mergeCells>
  <phoneticPr fontId="19" type="noConversion"/>
  <pageMargins left="0.25" right="0.25" top="0.75" bottom="0.75" header="0" footer="0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6C9C-3082-406C-A237-EF0B238E8AFB}">
  <dimension ref="A1:A31"/>
  <sheetViews>
    <sheetView workbookViewId="0">
      <selection activeCell="A6" sqref="A6"/>
    </sheetView>
  </sheetViews>
  <sheetFormatPr defaultRowHeight="13.2"/>
  <cols>
    <col min="1" max="1" width="21.77734375" customWidth="1"/>
  </cols>
  <sheetData>
    <row r="1" spans="1:1">
      <c r="A1" s="57" t="s">
        <v>75</v>
      </c>
    </row>
    <row r="2" spans="1:1">
      <c r="A2" s="59" t="s">
        <v>3</v>
      </c>
    </row>
    <row r="3" spans="1:1">
      <c r="A3" s="59" t="s">
        <v>4</v>
      </c>
    </row>
    <row r="4" spans="1:1">
      <c r="A4" s="57" t="s">
        <v>76</v>
      </c>
    </row>
    <row r="5" spans="1:1">
      <c r="A5" s="57" t="s">
        <v>36</v>
      </c>
    </row>
    <row r="6" spans="1:1" ht="26.4">
      <c r="A6" s="57" t="s">
        <v>84</v>
      </c>
    </row>
    <row r="7" spans="1:1">
      <c r="A7" s="57" t="s">
        <v>26</v>
      </c>
    </row>
    <row r="8" spans="1:1">
      <c r="A8" s="57" t="s">
        <v>35</v>
      </c>
    </row>
    <row r="9" spans="1:1">
      <c r="A9" s="57" t="s">
        <v>58</v>
      </c>
    </row>
    <row r="10" spans="1:1">
      <c r="A10" s="57" t="s">
        <v>23</v>
      </c>
    </row>
    <row r="11" spans="1:1">
      <c r="A11" s="57" t="s">
        <v>17</v>
      </c>
    </row>
    <row r="12" spans="1:1">
      <c r="A12" s="57" t="s">
        <v>77</v>
      </c>
    </row>
    <row r="13" spans="1:1" ht="26.4">
      <c r="A13" s="57" t="s">
        <v>16</v>
      </c>
    </row>
    <row r="14" spans="1:1">
      <c r="A14" s="57" t="s">
        <v>37</v>
      </c>
    </row>
    <row r="15" spans="1:1">
      <c r="A15" s="57" t="s">
        <v>73</v>
      </c>
    </row>
    <row r="16" spans="1:1">
      <c r="A16" s="57" t="s">
        <v>72</v>
      </c>
    </row>
    <row r="17" spans="1:1">
      <c r="A17" s="57" t="s">
        <v>83</v>
      </c>
    </row>
    <row r="18" spans="1:1">
      <c r="A18" s="57" t="s">
        <v>74</v>
      </c>
    </row>
    <row r="19" spans="1:1">
      <c r="A19" s="57" t="s">
        <v>66</v>
      </c>
    </row>
    <row r="20" spans="1:1" ht="26.4">
      <c r="A20" s="57" t="s">
        <v>38</v>
      </c>
    </row>
    <row r="21" spans="1:1">
      <c r="A21" s="57" t="s">
        <v>59</v>
      </c>
    </row>
    <row r="22" spans="1:1">
      <c r="A22" s="57" t="s">
        <v>39</v>
      </c>
    </row>
    <row r="23" spans="1:1">
      <c r="A23" s="57" t="s">
        <v>78</v>
      </c>
    </row>
    <row r="24" spans="1:1">
      <c r="A24" s="57" t="s">
        <v>30</v>
      </c>
    </row>
    <row r="25" spans="1:1">
      <c r="A25" s="58" t="s">
        <v>9</v>
      </c>
    </row>
    <row r="26" spans="1:1">
      <c r="A26" s="57" t="s">
        <v>12</v>
      </c>
    </row>
    <row r="27" spans="1:1">
      <c r="A27" s="58" t="s">
        <v>24</v>
      </c>
    </row>
    <row r="28" spans="1:1">
      <c r="A28" s="58" t="s">
        <v>70</v>
      </c>
    </row>
    <row r="29" spans="1:1">
      <c r="A29" s="58" t="s">
        <v>57</v>
      </c>
    </row>
    <row r="30" spans="1:1">
      <c r="A30" s="58" t="s">
        <v>60</v>
      </c>
    </row>
    <row r="31" spans="1:1">
      <c r="A31" s="58" t="s">
        <v>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30" customWidth="1"/>
    <col min="3" max="3" width="9.109375" style="12"/>
    <col min="4" max="4" width="16.6640625" style="12" customWidth="1"/>
    <col min="5" max="5" width="9.109375" style="26"/>
    <col min="6" max="6" width="9.109375" style="29"/>
    <col min="7" max="9" width="9.109375" style="26"/>
  </cols>
  <sheetData>
    <row r="1" spans="1:8">
      <c r="B1" s="28"/>
      <c r="C1" s="28" t="s">
        <v>34</v>
      </c>
      <c r="D1" s="28" t="s">
        <v>45</v>
      </c>
      <c r="F1" s="28"/>
      <c r="G1" s="28" t="s">
        <v>34</v>
      </c>
      <c r="H1" s="28" t="s">
        <v>45</v>
      </c>
    </row>
    <row r="2" spans="1:8" ht="26.4">
      <c r="A2" s="19" t="s">
        <v>40</v>
      </c>
      <c r="B2" s="28">
        <v>1</v>
      </c>
      <c r="C2" s="25">
        <v>15</v>
      </c>
      <c r="D2" s="20"/>
      <c r="E2" s="27" t="s">
        <v>47</v>
      </c>
      <c r="F2" s="320">
        <v>1</v>
      </c>
      <c r="G2" s="321">
        <v>35.630000000000003</v>
      </c>
      <c r="H2" s="21"/>
    </row>
    <row r="3" spans="1:8">
      <c r="B3" s="28">
        <v>2</v>
      </c>
      <c r="C3" s="25">
        <v>4.13</v>
      </c>
      <c r="D3" s="20"/>
      <c r="F3" s="320"/>
      <c r="G3" s="321"/>
      <c r="H3" s="21"/>
    </row>
    <row r="4" spans="1:8">
      <c r="B4" s="28">
        <v>3</v>
      </c>
      <c r="C4" s="20"/>
      <c r="D4" s="20">
        <v>7.5</v>
      </c>
      <c r="F4" s="31">
        <v>2</v>
      </c>
      <c r="G4" s="22">
        <v>24.75</v>
      </c>
      <c r="H4" s="21"/>
    </row>
    <row r="5" spans="1:8">
      <c r="B5" s="28">
        <v>4</v>
      </c>
      <c r="C5" s="37">
        <v>6.38</v>
      </c>
      <c r="D5" s="20"/>
      <c r="F5" s="31">
        <v>3</v>
      </c>
      <c r="G5" s="21"/>
      <c r="H5" s="22">
        <v>12.38</v>
      </c>
    </row>
    <row r="6" spans="1:8">
      <c r="B6" s="28">
        <v>5</v>
      </c>
      <c r="C6" s="37">
        <v>6.75</v>
      </c>
      <c r="D6" s="20"/>
      <c r="F6" s="31">
        <v>3</v>
      </c>
      <c r="G6" s="21"/>
      <c r="H6" s="22">
        <v>19.5</v>
      </c>
    </row>
    <row r="7" spans="1:8">
      <c r="B7" s="28">
        <v>6</v>
      </c>
      <c r="C7" s="25">
        <v>10.5</v>
      </c>
      <c r="D7" s="20"/>
      <c r="F7" s="31">
        <v>4</v>
      </c>
      <c r="G7" s="21"/>
      <c r="H7" s="22">
        <v>75</v>
      </c>
    </row>
    <row r="8" spans="1:8">
      <c r="B8" s="28">
        <v>7</v>
      </c>
      <c r="C8" s="20"/>
      <c r="D8" s="20">
        <v>10.130000000000001</v>
      </c>
      <c r="F8" s="31">
        <v>5</v>
      </c>
      <c r="G8" s="22">
        <v>21.38</v>
      </c>
      <c r="H8" s="21"/>
    </row>
    <row r="9" spans="1:8">
      <c r="B9" s="28">
        <v>8</v>
      </c>
      <c r="C9" s="25">
        <v>12.38</v>
      </c>
      <c r="D9" s="20"/>
      <c r="F9" s="31">
        <v>6</v>
      </c>
      <c r="G9" s="22">
        <v>13.13</v>
      </c>
      <c r="H9" s="21"/>
    </row>
    <row r="10" spans="1:8">
      <c r="B10" s="28">
        <v>9</v>
      </c>
      <c r="C10" s="25">
        <v>12.75</v>
      </c>
      <c r="D10" s="20"/>
      <c r="F10" s="31">
        <v>7</v>
      </c>
      <c r="G10" s="22">
        <v>17.63</v>
      </c>
      <c r="H10" s="21"/>
    </row>
    <row r="11" spans="1:8">
      <c r="B11" s="28">
        <v>10</v>
      </c>
      <c r="C11" s="25">
        <v>14.63</v>
      </c>
      <c r="D11" s="20"/>
      <c r="F11" s="31">
        <v>8</v>
      </c>
      <c r="G11" s="22">
        <v>15.75</v>
      </c>
      <c r="H11" s="21"/>
    </row>
    <row r="12" spans="1:8">
      <c r="B12" s="28">
        <v>11</v>
      </c>
      <c r="C12" s="25">
        <v>9.3800000000000008</v>
      </c>
      <c r="D12" s="20"/>
      <c r="F12" s="31" t="s">
        <v>48</v>
      </c>
      <c r="G12" s="21"/>
      <c r="H12" s="22">
        <v>13.88</v>
      </c>
    </row>
    <row r="13" spans="1:8">
      <c r="B13" s="28">
        <v>12</v>
      </c>
      <c r="C13" s="25">
        <v>8.25</v>
      </c>
      <c r="D13" s="20"/>
      <c r="F13" s="31" t="s">
        <v>49</v>
      </c>
      <c r="G13" s="21"/>
      <c r="H13" s="22">
        <v>13.5</v>
      </c>
    </row>
    <row r="14" spans="1:8">
      <c r="B14" s="28">
        <v>13</v>
      </c>
      <c r="C14" s="37">
        <v>13.13</v>
      </c>
      <c r="D14" s="20"/>
      <c r="F14" s="31" t="s">
        <v>50</v>
      </c>
      <c r="G14" s="22">
        <v>13.88</v>
      </c>
      <c r="H14" s="21"/>
    </row>
    <row r="15" spans="1:8">
      <c r="B15" s="28">
        <v>14</v>
      </c>
      <c r="C15" s="25">
        <v>9.75</v>
      </c>
      <c r="D15" s="20"/>
      <c r="F15" s="28"/>
      <c r="G15" s="23"/>
      <c r="H15" s="23"/>
    </row>
    <row r="16" spans="1:8">
      <c r="B16" s="28">
        <v>15</v>
      </c>
      <c r="C16" s="25">
        <v>9.75</v>
      </c>
      <c r="D16" s="20"/>
      <c r="F16" s="28"/>
      <c r="G16" s="23"/>
      <c r="H16" s="23"/>
    </row>
    <row r="17" spans="2:8">
      <c r="B17" s="28">
        <v>16</v>
      </c>
      <c r="C17" s="25">
        <v>8.6300000000000008</v>
      </c>
      <c r="D17" s="20"/>
      <c r="F17" s="28"/>
      <c r="G17" s="23"/>
      <c r="H17" s="23"/>
    </row>
    <row r="18" spans="2:8">
      <c r="B18" s="28">
        <v>17</v>
      </c>
      <c r="C18" s="41">
        <v>9.75</v>
      </c>
      <c r="D18" s="20"/>
      <c r="F18" s="28"/>
      <c r="G18" s="23"/>
      <c r="H18" s="23"/>
    </row>
    <row r="19" spans="2:8">
      <c r="B19" s="28">
        <v>18</v>
      </c>
      <c r="C19" s="25">
        <v>21.38</v>
      </c>
      <c r="D19" s="20"/>
      <c r="F19" s="28"/>
      <c r="G19" s="23"/>
      <c r="H19" s="23"/>
    </row>
    <row r="20" spans="2:8">
      <c r="B20" s="28" t="s">
        <v>41</v>
      </c>
      <c r="C20" s="25">
        <v>12.75</v>
      </c>
      <c r="D20" s="20"/>
      <c r="F20" s="28"/>
      <c r="G20" s="23"/>
      <c r="H20" s="23"/>
    </row>
    <row r="21" spans="2:8">
      <c r="B21" s="28" t="s">
        <v>42</v>
      </c>
      <c r="C21" s="25">
        <v>12.75</v>
      </c>
      <c r="D21" s="20"/>
      <c r="F21" s="28"/>
      <c r="G21" s="23"/>
      <c r="H21" s="23"/>
    </row>
    <row r="22" spans="2:8">
      <c r="B22" s="28">
        <v>20</v>
      </c>
      <c r="C22" s="42"/>
      <c r="D22" s="20">
        <v>9.75</v>
      </c>
      <c r="F22" s="28"/>
      <c r="G22" s="23"/>
      <c r="H22" s="23"/>
    </row>
    <row r="23" spans="2:8">
      <c r="B23" s="28">
        <v>21</v>
      </c>
      <c r="C23" s="25">
        <v>9</v>
      </c>
      <c r="D23" s="20"/>
      <c r="F23" s="28"/>
      <c r="G23" s="23"/>
      <c r="H23" s="23"/>
    </row>
    <row r="24" spans="2:8">
      <c r="B24" s="28">
        <v>22</v>
      </c>
      <c r="C24" s="25">
        <v>8.6300000000000008</v>
      </c>
      <c r="D24" s="20"/>
      <c r="F24" s="28"/>
      <c r="G24" s="23"/>
      <c r="H24" s="23"/>
    </row>
    <row r="25" spans="2:8">
      <c r="B25" s="28">
        <v>23</v>
      </c>
      <c r="C25" s="25">
        <v>8.6300000000000008</v>
      </c>
      <c r="D25" s="20"/>
      <c r="F25" s="28"/>
      <c r="G25" s="23"/>
      <c r="H25" s="23"/>
    </row>
    <row r="26" spans="2:8">
      <c r="B26" s="28">
        <v>24</v>
      </c>
      <c r="C26" s="37">
        <v>9.75</v>
      </c>
      <c r="D26" s="20"/>
      <c r="F26" s="28"/>
      <c r="G26" s="23"/>
      <c r="H26" s="23"/>
    </row>
    <row r="27" spans="2:8">
      <c r="B27" s="28">
        <v>25</v>
      </c>
      <c r="C27" s="20"/>
      <c r="D27" s="20">
        <v>19.5</v>
      </c>
      <c r="F27" s="28"/>
      <c r="G27" s="23"/>
      <c r="H27" s="23"/>
    </row>
    <row r="28" spans="2:8">
      <c r="B28" s="28" t="s">
        <v>43</v>
      </c>
      <c r="C28" s="25">
        <v>10.88</v>
      </c>
      <c r="D28" s="20"/>
      <c r="F28" s="28"/>
      <c r="G28" s="23"/>
      <c r="H28" s="23"/>
    </row>
    <row r="29" spans="2:8">
      <c r="B29" s="28" t="s">
        <v>44</v>
      </c>
      <c r="C29" s="25">
        <v>10.88</v>
      </c>
      <c r="D29" s="20"/>
      <c r="F29" s="28"/>
      <c r="G29" s="23"/>
      <c r="H29" s="23"/>
    </row>
    <row r="30" spans="2:8">
      <c r="B30" s="28">
        <v>27</v>
      </c>
      <c r="C30" s="25">
        <v>15</v>
      </c>
      <c r="D30" s="20"/>
      <c r="F30" s="28"/>
      <c r="G30" s="23"/>
      <c r="H30" s="23"/>
    </row>
    <row r="31" spans="2:8">
      <c r="B31" s="28">
        <v>28</v>
      </c>
      <c r="C31" s="25">
        <v>37.130000000000003</v>
      </c>
      <c r="D31" s="20"/>
      <c r="F31" s="28"/>
      <c r="G31" s="23"/>
      <c r="H31" s="23"/>
    </row>
    <row r="32" spans="2:8">
      <c r="B32" s="28">
        <v>29</v>
      </c>
      <c r="C32" s="25">
        <v>9.75</v>
      </c>
      <c r="D32" s="20"/>
      <c r="F32" s="28"/>
      <c r="G32" s="23"/>
      <c r="H32" s="23"/>
    </row>
    <row r="33" spans="2:8">
      <c r="B33" s="28">
        <v>30</v>
      </c>
      <c r="C33" s="25">
        <v>9.3800000000000008</v>
      </c>
      <c r="D33" s="20"/>
      <c r="F33" s="28"/>
      <c r="G33" s="23"/>
      <c r="H33" s="23"/>
    </row>
    <row r="34" spans="2:8">
      <c r="B34" s="28" t="s">
        <v>46</v>
      </c>
      <c r="C34" s="25">
        <v>52.13</v>
      </c>
      <c r="D34" s="20"/>
      <c r="F34" s="28"/>
      <c r="G34" s="23"/>
      <c r="H34" s="23"/>
    </row>
    <row r="35" spans="2:8" ht="13.8" thickBot="1">
      <c r="B35" s="29"/>
      <c r="C35" s="32">
        <f>SUM(C2:C34)</f>
        <v>379.19999999999993</v>
      </c>
      <c r="D35" s="24">
        <f>SUM(D2:D34)</f>
        <v>46.88</v>
      </c>
      <c r="F35" s="28"/>
      <c r="G35" s="33">
        <f>SUM(G2:G34)</f>
        <v>142.14999999999998</v>
      </c>
      <c r="H35" s="23">
        <f>SUM(H2:H34)</f>
        <v>134.26</v>
      </c>
    </row>
    <row r="36" spans="2:8" ht="13.8" thickTop="1"/>
    <row r="38" spans="2:8" ht="26.4">
      <c r="B38" s="30" t="s">
        <v>51</v>
      </c>
      <c r="C38" s="34">
        <f>C35+G35</f>
        <v>521.34999999999991</v>
      </c>
    </row>
    <row r="40" spans="2:8">
      <c r="B40" s="30" t="s">
        <v>45</v>
      </c>
      <c r="C40" s="12">
        <f>D35+H35</f>
        <v>181.14</v>
      </c>
      <c r="D40" s="12" t="s">
        <v>52</v>
      </c>
    </row>
    <row r="42" spans="2:8" ht="26.4">
      <c r="B42" s="30" t="s">
        <v>54</v>
      </c>
      <c r="C42" s="38">
        <f>C26+C22+C14+C6+C5</f>
        <v>36.010000000000005</v>
      </c>
    </row>
    <row r="43" spans="2:8" ht="13.8" thickBot="1"/>
    <row r="44" spans="2:8" ht="13.8" thickBot="1">
      <c r="B44" s="43" t="s">
        <v>14</v>
      </c>
      <c r="C44" s="44">
        <f>C38-C42</f>
        <v>485.33999999999992</v>
      </c>
      <c r="D44" s="45" t="s">
        <v>55</v>
      </c>
    </row>
    <row r="46" spans="2:8">
      <c r="B46" s="30" t="s">
        <v>53</v>
      </c>
      <c r="C46" s="35">
        <v>700</v>
      </c>
      <c r="D46" s="46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BD94-1DCE-449B-BFF8-0C816A388298}">
  <dimension ref="A1:C4"/>
  <sheetViews>
    <sheetView workbookViewId="0">
      <selection activeCell="B4" sqref="B4"/>
    </sheetView>
  </sheetViews>
  <sheetFormatPr defaultRowHeight="13.2"/>
  <cols>
    <col min="1" max="1" width="8.88671875" style="12"/>
    <col min="2" max="2" width="8.88671875" style="62"/>
    <col min="3" max="3" width="22.33203125" customWidth="1"/>
  </cols>
  <sheetData>
    <row r="1" spans="1:3">
      <c r="A1" s="30" t="s">
        <v>0</v>
      </c>
      <c r="B1" s="61" t="s">
        <v>86</v>
      </c>
    </row>
    <row r="3" spans="1:3">
      <c r="B3" s="62">
        <v>3</v>
      </c>
      <c r="C3" t="s">
        <v>87</v>
      </c>
    </row>
    <row r="4" spans="1:3" ht="26.4">
      <c r="A4" s="60">
        <v>44743</v>
      </c>
      <c r="B4" s="62">
        <v>15.95</v>
      </c>
      <c r="C4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2" customWidth="1"/>
  </cols>
  <sheetData>
    <row r="1" spans="1:6">
      <c r="A1" s="4"/>
      <c r="B1" s="5" t="s">
        <v>18</v>
      </c>
      <c r="C1" s="2"/>
      <c r="D1" s="2"/>
      <c r="E1" s="2"/>
      <c r="F1" s="3"/>
    </row>
    <row r="2" spans="1:6">
      <c r="A2" s="6"/>
      <c r="B2" s="7"/>
      <c r="C2" s="8"/>
      <c r="D2" s="8"/>
      <c r="E2" s="8"/>
      <c r="F2" s="40"/>
    </row>
    <row r="3" spans="1:6">
      <c r="A3" s="9" t="s">
        <v>0</v>
      </c>
      <c r="B3" s="11" t="s">
        <v>6</v>
      </c>
      <c r="C3" s="10" t="s">
        <v>19</v>
      </c>
      <c r="D3" s="11" t="s">
        <v>20</v>
      </c>
      <c r="E3" s="11" t="s">
        <v>22</v>
      </c>
      <c r="F3" s="15" t="s">
        <v>21</v>
      </c>
    </row>
    <row r="4" spans="1:6">
      <c r="A4" s="16"/>
      <c r="B4" s="28">
        <v>1</v>
      </c>
      <c r="D4" s="25">
        <v>15</v>
      </c>
      <c r="E4" s="17" t="s">
        <v>30</v>
      </c>
    </row>
    <row r="5" spans="1:6">
      <c r="A5" s="16"/>
      <c r="B5" s="28">
        <v>2</v>
      </c>
      <c r="D5" s="25">
        <v>4.13</v>
      </c>
      <c r="E5" s="17" t="s">
        <v>30</v>
      </c>
    </row>
    <row r="6" spans="1:6">
      <c r="A6" s="16"/>
      <c r="B6" s="28">
        <v>4</v>
      </c>
      <c r="D6" s="37">
        <v>6.38</v>
      </c>
      <c r="E6" s="17" t="s">
        <v>30</v>
      </c>
    </row>
    <row r="7" spans="1:6">
      <c r="A7" s="16"/>
      <c r="B7" s="28">
        <v>5</v>
      </c>
      <c r="D7" s="37">
        <v>6.75</v>
      </c>
      <c r="E7" s="17" t="s">
        <v>30</v>
      </c>
    </row>
    <row r="8" spans="1:6">
      <c r="A8" s="16"/>
      <c r="B8" s="28">
        <v>6</v>
      </c>
      <c r="D8" s="25">
        <v>10.5</v>
      </c>
      <c r="E8" s="17" t="s">
        <v>30</v>
      </c>
    </row>
    <row r="9" spans="1:6">
      <c r="A9" s="16"/>
      <c r="B9" s="28">
        <v>8</v>
      </c>
      <c r="D9" s="25">
        <v>12.38</v>
      </c>
      <c r="E9" s="17" t="s">
        <v>30</v>
      </c>
    </row>
    <row r="10" spans="1:6">
      <c r="A10" s="16"/>
      <c r="B10" s="28">
        <v>9</v>
      </c>
      <c r="D10" s="25">
        <v>12.75</v>
      </c>
      <c r="E10" s="17" t="s">
        <v>30</v>
      </c>
    </row>
    <row r="11" spans="1:6">
      <c r="A11" s="16"/>
      <c r="B11" s="28">
        <v>10</v>
      </c>
      <c r="D11" s="25">
        <v>14.63</v>
      </c>
      <c r="E11" s="17" t="s">
        <v>30</v>
      </c>
    </row>
    <row r="12" spans="1:6">
      <c r="A12" s="16"/>
      <c r="B12" s="28">
        <v>11</v>
      </c>
      <c r="D12" s="25">
        <v>9.3800000000000008</v>
      </c>
      <c r="E12" s="17" t="s">
        <v>30</v>
      </c>
    </row>
    <row r="13" spans="1:6">
      <c r="A13" s="16"/>
      <c r="B13" s="28">
        <v>12</v>
      </c>
      <c r="D13" s="25">
        <v>8.25</v>
      </c>
      <c r="E13" s="17" t="s">
        <v>30</v>
      </c>
    </row>
    <row r="14" spans="1:6">
      <c r="A14" s="16"/>
      <c r="B14" s="28">
        <v>13</v>
      </c>
      <c r="D14" s="37">
        <v>13.13</v>
      </c>
      <c r="E14" s="17" t="s">
        <v>30</v>
      </c>
    </row>
    <row r="15" spans="1:6">
      <c r="A15" s="16"/>
      <c r="B15" s="28">
        <v>14</v>
      </c>
      <c r="D15" s="25">
        <v>9.75</v>
      </c>
      <c r="E15" s="17" t="s">
        <v>30</v>
      </c>
    </row>
    <row r="16" spans="1:6">
      <c r="A16" s="16"/>
      <c r="B16" s="28">
        <v>15</v>
      </c>
      <c r="D16" s="25">
        <v>9.75</v>
      </c>
      <c r="E16" s="17" t="s">
        <v>30</v>
      </c>
    </row>
    <row r="17" spans="1:5">
      <c r="A17" s="16"/>
      <c r="B17" s="28">
        <v>16</v>
      </c>
      <c r="D17" s="25">
        <v>8.6300000000000008</v>
      </c>
      <c r="E17" s="17" t="s">
        <v>30</v>
      </c>
    </row>
    <row r="18" spans="1:5">
      <c r="A18" s="16"/>
      <c r="B18" s="28">
        <v>17</v>
      </c>
      <c r="D18" s="36">
        <v>9.75</v>
      </c>
      <c r="E18" s="17" t="s">
        <v>30</v>
      </c>
    </row>
    <row r="19" spans="1:5">
      <c r="A19" s="16"/>
      <c r="B19" s="28">
        <v>18</v>
      </c>
      <c r="D19" s="25">
        <v>21.38</v>
      </c>
      <c r="E19" s="17" t="s">
        <v>30</v>
      </c>
    </row>
    <row r="20" spans="1:5">
      <c r="A20" s="16"/>
      <c r="B20" s="28" t="s">
        <v>41</v>
      </c>
      <c r="D20" s="25">
        <v>12.75</v>
      </c>
      <c r="E20" s="17" t="s">
        <v>30</v>
      </c>
    </row>
    <row r="21" spans="1:5">
      <c r="A21" s="16"/>
      <c r="B21" s="28" t="s">
        <v>42</v>
      </c>
      <c r="D21" s="25">
        <v>12.75</v>
      </c>
      <c r="E21" s="17" t="s">
        <v>30</v>
      </c>
    </row>
    <row r="22" spans="1:5">
      <c r="A22" s="16"/>
      <c r="B22" s="28">
        <v>20</v>
      </c>
      <c r="D22" s="37">
        <v>9.75</v>
      </c>
      <c r="E22" s="17" t="s">
        <v>30</v>
      </c>
    </row>
    <row r="23" spans="1:5">
      <c r="A23" s="16"/>
      <c r="B23" s="28">
        <v>21</v>
      </c>
      <c r="D23" s="25">
        <v>9</v>
      </c>
      <c r="E23" s="17" t="s">
        <v>30</v>
      </c>
    </row>
    <row r="24" spans="1:5">
      <c r="A24" s="16"/>
      <c r="B24" s="28">
        <v>22</v>
      </c>
      <c r="D24" s="25">
        <v>8.6300000000000008</v>
      </c>
      <c r="E24" s="17" t="s">
        <v>30</v>
      </c>
    </row>
    <row r="25" spans="1:5">
      <c r="A25" s="16"/>
      <c r="B25" s="28">
        <v>23</v>
      </c>
      <c r="D25" s="25">
        <v>8.6300000000000008</v>
      </c>
      <c r="E25" s="17" t="s">
        <v>30</v>
      </c>
    </row>
    <row r="26" spans="1:5">
      <c r="A26" s="16"/>
      <c r="B26" s="28">
        <v>24</v>
      </c>
      <c r="D26" s="37">
        <v>9.75</v>
      </c>
      <c r="E26" s="17" t="s">
        <v>30</v>
      </c>
    </row>
    <row r="27" spans="1:5">
      <c r="A27" s="16"/>
      <c r="B27" s="28" t="s">
        <v>43</v>
      </c>
      <c r="D27" s="25">
        <v>10.88</v>
      </c>
      <c r="E27" s="17" t="s">
        <v>30</v>
      </c>
    </row>
    <row r="28" spans="1:5">
      <c r="A28" s="16"/>
      <c r="B28" s="28" t="s">
        <v>44</v>
      </c>
      <c r="D28" s="25">
        <v>10.88</v>
      </c>
      <c r="E28" s="17" t="s">
        <v>30</v>
      </c>
    </row>
    <row r="29" spans="1:5">
      <c r="A29" s="16"/>
      <c r="B29" s="28">
        <v>27</v>
      </c>
      <c r="D29" s="25">
        <v>15</v>
      </c>
      <c r="E29" s="17" t="s">
        <v>30</v>
      </c>
    </row>
    <row r="30" spans="1:5">
      <c r="A30" s="16"/>
      <c r="B30" s="28">
        <v>28</v>
      </c>
      <c r="D30" s="25">
        <v>37.130000000000003</v>
      </c>
      <c r="E30" s="17" t="s">
        <v>30</v>
      </c>
    </row>
    <row r="31" spans="1:5">
      <c r="A31" s="16"/>
      <c r="B31" s="28">
        <v>29</v>
      </c>
      <c r="D31" s="25">
        <v>9.75</v>
      </c>
      <c r="E31" s="17" t="s">
        <v>30</v>
      </c>
    </row>
    <row r="32" spans="1:5">
      <c r="A32" s="16"/>
      <c r="B32" s="28">
        <v>30</v>
      </c>
      <c r="D32" s="25">
        <v>9.3800000000000008</v>
      </c>
      <c r="E32" s="17" t="s">
        <v>30</v>
      </c>
    </row>
    <row r="33" spans="1:5">
      <c r="A33" s="16"/>
      <c r="B33" s="28" t="s">
        <v>46</v>
      </c>
      <c r="D33" s="25">
        <v>52.13</v>
      </c>
      <c r="E33" s="17" t="s">
        <v>30</v>
      </c>
    </row>
    <row r="34" spans="1:5">
      <c r="A34" s="16"/>
      <c r="B34" s="31">
        <v>1</v>
      </c>
      <c r="D34" s="39">
        <v>35.630000000000003</v>
      </c>
      <c r="E34" s="17" t="s">
        <v>30</v>
      </c>
    </row>
    <row r="35" spans="1:5">
      <c r="A35" s="16"/>
      <c r="B35" s="31">
        <v>2</v>
      </c>
      <c r="D35" s="39">
        <v>24.75</v>
      </c>
      <c r="E35" s="17" t="s">
        <v>30</v>
      </c>
    </row>
    <row r="36" spans="1:5">
      <c r="A36" s="16"/>
      <c r="B36" s="31">
        <v>5</v>
      </c>
      <c r="D36" s="39">
        <v>21.38</v>
      </c>
      <c r="E36" s="17" t="s">
        <v>30</v>
      </c>
    </row>
    <row r="37" spans="1:5">
      <c r="A37" s="16"/>
      <c r="B37" s="31">
        <v>6</v>
      </c>
      <c r="D37" s="39">
        <v>13.13</v>
      </c>
      <c r="E37" s="17" t="s">
        <v>30</v>
      </c>
    </row>
    <row r="38" spans="1:5">
      <c r="A38" s="16"/>
      <c r="B38" s="31">
        <v>7</v>
      </c>
      <c r="D38" s="39">
        <v>17.63</v>
      </c>
      <c r="E38" s="17" t="s">
        <v>30</v>
      </c>
    </row>
    <row r="39" spans="1:5">
      <c r="A39" s="16"/>
      <c r="B39" s="31">
        <v>8</v>
      </c>
      <c r="D39" s="39">
        <v>15.75</v>
      </c>
      <c r="E39" s="17" t="s">
        <v>30</v>
      </c>
    </row>
    <row r="40" spans="1:5">
      <c r="A40" s="16"/>
      <c r="B40" s="31" t="s">
        <v>50</v>
      </c>
      <c r="D40" s="39">
        <v>13.88</v>
      </c>
      <c r="E40" s="1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Receipts</vt:lpstr>
      <vt:lpstr> Budget Performance 2023-2024</vt:lpstr>
      <vt:lpstr>Table for Budget</vt:lpstr>
      <vt:lpstr>Allotment Rents</vt:lpstr>
      <vt:lpstr>Vandalism Cost</vt:lpstr>
      <vt:lpstr>Invoice Raised</vt:lpstr>
      <vt:lpstr>' Budget Performance 2023-2024'!Print_Area</vt:lpstr>
      <vt:lpstr>Receipts!Print_Area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2023-10-15T20:08:04Z</cp:lastPrinted>
  <dcterms:created xsi:type="dcterms:W3CDTF">2019-04-12T15:29:38Z</dcterms:created>
  <dcterms:modified xsi:type="dcterms:W3CDTF">2023-10-16T12:47:34Z</dcterms:modified>
</cp:coreProperties>
</file>