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<sst xmlns="http://schemas.openxmlformats.org/spreadsheetml/2006/main" count="46" uniqueCount="39">
  <si>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</si>
  <si>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</si>
  <si>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</si>
  <si>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</si>
  <si>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</si>
  <si>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</si>
  <si>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</si>
  <si>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</si>
  <si>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</si>
  <si>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</si>
  <si>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</si>
  <si>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</si>
  <si>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</si>
  <si>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</si>
  <si>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</si>
  <si>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</si>
  <si>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</si>
  <si>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</si>
  <si>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</si>
  <si>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</si>
  <si>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</si>
  <si>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</si>
  <si>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</si>
  <si>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</si>
  <si>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</si>
  <si>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</si>
  <si>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</si>
  <si>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</si>
  <si>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</si>
  <si>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</si>
  <si>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Great Braxted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</si>
  <si>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 ESSEX</t>
    </r>
  </si>
  <si>
    <t>2019/20</t>
  </si>
  <si>
    <t>2020/21</t>
  </si>
  <si>
    <t>Playground Project</t>
  </si>
  <si>
    <t>Community Projects</t>
  </si>
  <si>
    <t>Defib and cabinet purchased at £1,425 (plus VAT and P&amp;P), totalling £1,729.20</t>
  </si>
  <si>
    <t>Grant funding received in 2020/21: £1,441 for defib and cabinet; £11,709 for playground project; Small Business Rate Relief (Covid) Grant awarded by District Council of £10,000. 2019/20 income higher than normal due to donation of £3,855.47 towards the playground project.</t>
  </si>
  <si>
    <t>New Clerk taken on in September 2019 on NJC rates; previous Clerk worked on semi-voluntary/expenses basis.  Therefore, 2020/21 first full year of new Clerk salary payments.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</si>
</sst>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11" xfId="0" applyFont="1" applyBorder="1" applyAlignment="1">
      <alignment wrapText="1"/>
    </xf>
    <xf numFmtId="2" fontId="0" fillId="38" borderId="0" xfId="0" applyNumberFormat="1" applyFill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0">
      <selection activeCell="A1" sqref="A1:K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30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31</v>
      </c>
      <c r="C3" s="36"/>
      <c r="L3" s="9"/>
    </row>
    <row r="4" ht="14.25">
      <c r="A4" s="1" t="s">
        <v>28</v>
      </c>
    </row>
    <row r="5" spans="1:13" ht="99" customHeight="1">
      <c r="A5" s="51" t="s">
        <v>29</v>
      </c>
      <c r="B5" s="52"/>
      <c r="C5" s="52"/>
      <c r="D5" s="52"/>
      <c r="E5" s="52"/>
      <c r="F5" s="52"/>
      <c r="G5" s="52"/>
      <c r="H5" s="52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32</v>
      </c>
      <c r="E8" s="27"/>
      <c r="F8" s="38" t="s">
        <v>33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5095</v>
      </c>
      <c r="F11" s="8">
        <v>12316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19</v>
      </c>
      <c r="B13" s="49"/>
      <c r="C13" s="50"/>
      <c r="D13" s="8">
        <v>8000</v>
      </c>
      <c r="F13" s="8">
        <v>8160</v>
      </c>
      <c r="G13" s="5">
        <f>F13-D13</f>
        <v>160</v>
      </c>
      <c r="H13" s="6">
        <f>IF((D13&gt;F13),(D13-F13)/D13,IF(D13&lt;F13,-(D13-F13)/D13,IF(D13=F13,0)))</f>
        <v>0.02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37.5" customHeight="1" thickBot="1">
      <c r="A15" s="44" t="s">
        <v>3</v>
      </c>
      <c r="B15" s="44"/>
      <c r="C15" s="44"/>
      <c r="D15" s="8">
        <v>4205</v>
      </c>
      <c r="F15" s="8">
        <v>23444</v>
      </c>
      <c r="G15" s="5">
        <f>F15-D15</f>
        <v>19239</v>
      </c>
      <c r="H15" s="6">
        <f>IF((D15&gt;F15),(D15-F15)/D15,IF(D15&lt;F15,-(D15-F15)/D15,IF(D15=F15,0)))</f>
        <v>4.5752675386444706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42" t="s">
        <v>37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25.5" customHeight="1" thickBot="1">
      <c r="A17" s="44" t="s">
        <v>4</v>
      </c>
      <c r="B17" s="44"/>
      <c r="C17" s="44"/>
      <c r="D17" s="8">
        <v>1849</v>
      </c>
      <c r="F17" s="8">
        <v>3538</v>
      </c>
      <c r="G17" s="5">
        <f>F17-D17</f>
        <v>1689</v>
      </c>
      <c r="H17" s="6">
        <f>IF((D17&gt;F17),(D17-F17)/D17,IF(D17&lt;F17,-(D17-F17)/D17,IF(D17=F17,0)))</f>
        <v>0.9134667387777177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IF((H17&lt;15%)*AND(G17&lt;100000),"NO","YES")</f>
        <v>YES</v>
      </c>
      <c r="M17" s="10" t="str">
        <f>IF((L17="YES")*AND(I17+J17&lt;1),"Explanation not required, difference less than £200"," ")</f>
        <v> </v>
      </c>
      <c r="N17" s="42" t="s">
        <v>38</v>
      </c>
    </row>
    <row r="18" spans="4:14" ht="15" thickBot="1">
      <c r="D18" s="5"/>
      <c r="F18" s="5"/>
      <c r="G18" s="5"/>
      <c r="H18" s="6"/>
      <c r="K18" s="4"/>
      <c r="L18" s="4"/>
      <c r="N18" s="1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20</v>
      </c>
      <c r="B21" s="44"/>
      <c r="C21" s="44"/>
      <c r="D21" s="8">
        <v>3135</v>
      </c>
      <c r="F21" s="8">
        <v>4795</v>
      </c>
      <c r="G21" s="5">
        <f>F21-D21</f>
        <v>1660</v>
      </c>
      <c r="H21" s="6">
        <f>IF((D21&gt;F21),(D21-F21)/D21,IF(D21&lt;F21,-(D21-F21)/D21,IF(D21=F21,0)))</f>
        <v>0.529505582137161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36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12316</v>
      </c>
      <c r="F23" s="2">
        <f>F11+F13+F15-F17-F19-F21</f>
        <v>35587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12316</v>
      </c>
      <c r="F26" s="8">
        <v>35587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25083</v>
      </c>
      <c r="F28" s="8">
        <v>26508</v>
      </c>
      <c r="G28" s="5">
        <f>F28-D28</f>
        <v>1425</v>
      </c>
      <c r="H28" s="6">
        <f>IF((D28&gt;F28),(D28-F28)/D28,IF(D28&lt;F28,-(D28-F28)/D28,IF(D28=F28,0)))</f>
        <v>0.05681138619782323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7" sqref="D17"/>
    </sheetView>
  </sheetViews>
  <sheetFormatPr defaultColWidth="9.140625" defaultRowHeight="15"/>
  <cols>
    <col min="4" max="4" width="9.57421875" style="0" bestFit="1" customWidth="1"/>
  </cols>
  <sheetData>
    <row r="1" ht="15.75" customHeight="1">
      <c r="A1" s="32" t="s">
        <v>21</v>
      </c>
    </row>
    <row r="2" ht="15.75" customHeight="1">
      <c r="A2" s="41" t="s">
        <v>27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34</v>
      </c>
      <c r="D7" s="34">
        <v>15564.47</v>
      </c>
    </row>
    <row r="8" spans="2:4" ht="15" customHeight="1">
      <c r="B8" s="34" t="s">
        <v>35</v>
      </c>
      <c r="D8" s="43">
        <v>9802.23</v>
      </c>
    </row>
    <row r="9" spans="2:4" ht="15">
      <c r="B9" s="34"/>
      <c r="D9" s="34"/>
    </row>
    <row r="10" spans="2:4" ht="15">
      <c r="B10" s="34"/>
      <c r="D10" s="34"/>
    </row>
    <row r="11" spans="2:4" ht="15">
      <c r="B11" s="34"/>
      <c r="D11" s="34"/>
    </row>
    <row r="12" spans="2:4" ht="15">
      <c r="B12" s="34"/>
      <c r="D12" s="34"/>
    </row>
    <row r="13" spans="2:4" ht="15">
      <c r="B13" s="34"/>
      <c r="D13" s="34"/>
    </row>
    <row r="14" ht="15">
      <c r="E14" s="33">
        <f>SUM(D7:D13)</f>
        <v>25366.699999999997</v>
      </c>
    </row>
    <row r="16" spans="1:4" ht="15">
      <c r="A16" s="31" t="s">
        <v>24</v>
      </c>
      <c r="D16" s="34">
        <v>10219.98</v>
      </c>
    </row>
    <row r="17" ht="15">
      <c r="E17" s="33">
        <f>D16</f>
        <v>10219.98</v>
      </c>
    </row>
    <row r="18" spans="1:6" ht="15.75" thickBot="1">
      <c r="A18" s="31" t="s">
        <v>25</v>
      </c>
      <c r="F18" s="35">
        <f>E14+E17</f>
        <v>35586.67999999999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Sarah</cp:lastModifiedBy>
  <cp:lastPrinted>2020-03-19T12:45:09Z</cp:lastPrinted>
  <dcterms:created xsi:type="dcterms:W3CDTF">2012-07-11T10:01:28Z</dcterms:created>
  <dcterms:modified xsi:type="dcterms:W3CDTF">2021-04-12T14:58:16Z</dcterms:modified>
  <cp:category/>
  <cp:version/>
  <cp:contentType/>
  <cp:contentStatus/>
</cp:coreProperties>
</file>