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/>
  <mc:AlternateContent xmlns:mc="http://schemas.openxmlformats.org/markup-compatibility/2006">
    <mc:Choice Requires="x15">
      <x15ac:absPath xmlns:x15ac="http://schemas.microsoft.com/office/spreadsheetml/2010/11/ac" url="C:\Users\The Clerk\Documents\PARISH COUNCILS\FOXEARTH &amp; LISTON\Agendas &amp; Minutes\2020\FINANCE REPORT\"/>
    </mc:Choice>
  </mc:AlternateContent>
  <xr:revisionPtr revIDLastSave="0" documentId="13_ncr:1_{B8EECD1B-6177-43EF-A5D1-7D26D7525EC2}" xr6:coauthVersionLast="45" xr6:coauthVersionMax="45" xr10:uidLastSave="{00000000-0000-0000-0000-000000000000}"/>
  <bookViews>
    <workbookView xWindow="-120" yWindow="-120" windowWidth="20730" windowHeight="11760" firstSheet="7" activeTab="9" xr2:uid="{00000000-000D-0000-FFFF-FFFF00000000}"/>
  </bookViews>
  <sheets>
    <sheet name="May '19 meeting" sheetId="12" r:id="rId1"/>
    <sheet name="July '19 meeting" sheetId="13" r:id="rId2"/>
    <sheet name="September '19 meeting" sheetId="14" r:id="rId3"/>
    <sheet name="November '19 meeting" sheetId="15" r:id="rId4"/>
    <sheet name="January '20 meeting" sheetId="16" r:id="rId5"/>
    <sheet name="March '20 meeting" sheetId="17" r:id="rId6"/>
    <sheet name="April-May-June payments" sheetId="18" r:id="rId7"/>
    <sheet name="July '20 meeting" sheetId="19" r:id="rId8"/>
    <sheet name="September '20 meeting" sheetId="20" r:id="rId9"/>
    <sheet name="October-November '20 payments" sheetId="21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21" l="1"/>
  <c r="E7" i="21" l="1"/>
  <c r="E9" i="21" s="1"/>
  <c r="F6" i="21"/>
  <c r="F5" i="21"/>
  <c r="F7" i="21" l="1"/>
  <c r="F9" i="21" s="1"/>
  <c r="K9" i="21"/>
  <c r="F8" i="21"/>
  <c r="E14" i="20"/>
  <c r="F14" i="20"/>
  <c r="D14" i="20"/>
  <c r="E10" i="20" l="1"/>
  <c r="F10" i="20" s="1"/>
  <c r="F11" i="20"/>
  <c r="F9" i="20"/>
  <c r="F8" i="20"/>
  <c r="E7" i="20"/>
  <c r="F7" i="20" s="1"/>
  <c r="F5" i="20"/>
  <c r="F4" i="20"/>
  <c r="K14" i="20" l="1"/>
  <c r="F6" i="20"/>
  <c r="D7" i="19"/>
  <c r="E5" i="19"/>
  <c r="E7" i="19" s="1"/>
  <c r="F4" i="19"/>
  <c r="F4" i="18"/>
  <c r="F5" i="18"/>
  <c r="F6" i="18"/>
  <c r="F11" i="18" s="1"/>
  <c r="H6" i="18"/>
  <c r="F7" i="18"/>
  <c r="F8" i="18"/>
  <c r="F9" i="18"/>
  <c r="D11" i="18"/>
  <c r="E11" i="18"/>
  <c r="F5" i="19" l="1"/>
  <c r="F7" i="19" s="1"/>
  <c r="E10" i="17" l="1"/>
  <c r="F8" i="17"/>
  <c r="F10" i="17" s="1"/>
  <c r="D10" i="17"/>
  <c r="F6" i="17"/>
  <c r="F7" i="17" l="1"/>
  <c r="F5" i="17"/>
  <c r="F4" i="17"/>
  <c r="G5" i="17" l="1"/>
  <c r="E5" i="16"/>
  <c r="D5" i="16"/>
  <c r="F4" i="16"/>
  <c r="F5" i="16" l="1"/>
  <c r="F7" i="15"/>
  <c r="F6" i="15" l="1"/>
  <c r="E10" i="15"/>
  <c r="D10" i="15"/>
  <c r="F9" i="15"/>
  <c r="F8" i="15"/>
  <c r="F5" i="15"/>
  <c r="G7" i="15" s="1"/>
  <c r="F10" i="15" l="1"/>
  <c r="F9" i="14"/>
  <c r="F8" i="14"/>
  <c r="F7" i="14"/>
  <c r="F10" i="14"/>
  <c r="F11" i="14" l="1"/>
  <c r="D12" i="14"/>
  <c r="E12" i="14"/>
  <c r="F6" i="14"/>
  <c r="F5" i="14"/>
  <c r="F12" i="14" l="1"/>
  <c r="F7" i="13" l="1"/>
  <c r="F8" i="13"/>
  <c r="F9" i="13"/>
  <c r="F10" i="13"/>
  <c r="E11" i="13"/>
  <c r="D11" i="13"/>
  <c r="F5" i="13"/>
  <c r="G6" i="13" s="1"/>
  <c r="F11" i="13" l="1"/>
  <c r="E15" i="12"/>
  <c r="D15" i="12"/>
  <c r="F9" i="12"/>
  <c r="F10" i="12"/>
  <c r="F14" i="12"/>
  <c r="F11" i="12" l="1"/>
  <c r="F12" i="12"/>
  <c r="F13" i="12"/>
  <c r="F7" i="12" l="1"/>
  <c r="F8" i="12" l="1"/>
  <c r="F6" i="12" l="1"/>
  <c r="G9" i="12" s="1"/>
  <c r="F15" i="12" l="1"/>
</calcChain>
</file>

<file path=xl/sharedStrings.xml><?xml version="1.0" encoding="utf-8"?>
<sst xmlns="http://schemas.openxmlformats.org/spreadsheetml/2006/main" count="208" uniqueCount="110">
  <si>
    <t>Chq No.</t>
  </si>
  <si>
    <t>Invoice No.</t>
  </si>
  <si>
    <t>Payee</t>
  </si>
  <si>
    <t>Cost</t>
  </si>
  <si>
    <t>VAT</t>
  </si>
  <si>
    <t>Total</t>
  </si>
  <si>
    <t>TOTAL:</t>
  </si>
  <si>
    <t>Bank Account Balances</t>
  </si>
  <si>
    <t>Account number 42605032</t>
  </si>
  <si>
    <t>Signed</t>
  </si>
  <si>
    <t>Kevin B. Money - Clerk Salary</t>
  </si>
  <si>
    <t>Tony Clayton</t>
  </si>
  <si>
    <t>FINANCE MAY '19 MEETING</t>
  </si>
  <si>
    <t>July '18</t>
  </si>
  <si>
    <t>25.05.19</t>
  </si>
  <si>
    <t>Kevin B. Money - Clerk Salary Ommission of payment when the standing order in July '18 was cancelled</t>
  </si>
  <si>
    <t>April '19</t>
  </si>
  <si>
    <t>May '19</t>
  </si>
  <si>
    <t>EALC/NALC 2019/20 subscription</t>
  </si>
  <si>
    <t>Mr. L. Young - Internal Audit</t>
  </si>
  <si>
    <t>June '19</t>
  </si>
  <si>
    <t>HMRC - Tax on April/May/June '19 salary</t>
  </si>
  <si>
    <t>Credit Received:  BDC 1st. Instalment of Precept £3396 and Distribution of surplus £71: BDC Street Cleaning Grant £448.64p:</t>
  </si>
  <si>
    <t>Zurich Insurance - Insurance renewal 2019/20</t>
  </si>
  <si>
    <t>Kevin B. Money - Clerk Expenses (travelling for Audit &amp; EALC)</t>
  </si>
  <si>
    <t>TClayton</t>
  </si>
  <si>
    <t>FINANCE JULY '19 MEETING</t>
  </si>
  <si>
    <t xml:space="preserve">Credit Received:  </t>
  </si>
  <si>
    <t>July '19</t>
  </si>
  <si>
    <t>RCCE - 2019/20 subscription</t>
  </si>
  <si>
    <t>BDC - Election costs for Liston</t>
  </si>
  <si>
    <t>BDC - Election costs for Foxearth</t>
  </si>
  <si>
    <t>27.07.19</t>
  </si>
  <si>
    <t>August '19</t>
  </si>
  <si>
    <t>FINANCE SEPTEMBER '19 MEETING</t>
  </si>
  <si>
    <t>Sept '19</t>
  </si>
  <si>
    <t>HMRC payment July/August/September '19</t>
  </si>
  <si>
    <t>Go Daddy Website hosting site</t>
  </si>
  <si>
    <t>28.09.19</t>
  </si>
  <si>
    <t>20/191761</t>
  </si>
  <si>
    <t>Ladywell Accountancy Services - Payroll costs</t>
  </si>
  <si>
    <t>Foxearth PCC - Donation</t>
  </si>
  <si>
    <t>Community Heartbeat - Annual membership</t>
  </si>
  <si>
    <t>Kevin B. Money - Clerk September '19 Salary</t>
  </si>
  <si>
    <t>Liston Churchyard Grass cutting donation</t>
  </si>
  <si>
    <t>Credit Received:  27.09.19 2nd. Instalment of Precept £3395 (not included in bank balance below)</t>
  </si>
  <si>
    <t>Oct '19</t>
  </si>
  <si>
    <t>Nov '19</t>
  </si>
  <si>
    <t>FINANCE 30th. NOVEMBER '19 MEETING</t>
  </si>
  <si>
    <t>30.11.19</t>
  </si>
  <si>
    <t>Dec '19</t>
  </si>
  <si>
    <t>HMRC payment October/November/December '19</t>
  </si>
  <si>
    <t>Kevin B. Money - Clerk expenses</t>
  </si>
  <si>
    <t>FINANCE 25th. JANUARY '20 MEETING</t>
  </si>
  <si>
    <t>Jan '20</t>
  </si>
  <si>
    <t>Kevin B. Money - January '20 salary</t>
  </si>
  <si>
    <t>25.01.20</t>
  </si>
  <si>
    <t>Donation</t>
  </si>
  <si>
    <t>Kevin B. Money - February '20 salary</t>
  </si>
  <si>
    <t>Feb  '20</t>
  </si>
  <si>
    <t>Mar '20</t>
  </si>
  <si>
    <t>Kevin B. Money - March '20 salary</t>
  </si>
  <si>
    <t>21.03.20</t>
  </si>
  <si>
    <t>FINANCE 21st. MARCH '20 MEETING</t>
  </si>
  <si>
    <t>Foxearth &amp; District Local History Society</t>
  </si>
  <si>
    <t>HMRC payments for Jan / Feb / March 2020</t>
  </si>
  <si>
    <t>SLCC - Clerk Membership</t>
  </si>
  <si>
    <t>Already paid by Kevin Money</t>
  </si>
  <si>
    <t>April '20</t>
  </si>
  <si>
    <t>Kevin B. Money - April '20 salary</t>
  </si>
  <si>
    <t>May '20</t>
  </si>
  <si>
    <t>Kevin B. Money - May '20 salary</t>
  </si>
  <si>
    <t>HMRC payments for April/May/June 2020</t>
  </si>
  <si>
    <t>EALC / NALC subscription</t>
  </si>
  <si>
    <t>Zurich Municipal Insurance</t>
  </si>
  <si>
    <t>FINANCE APRIL / MAY / JUNE PAYMENTS</t>
  </si>
  <si>
    <t>June '20</t>
  </si>
  <si>
    <t>Kevin B. Money - June '20 salary</t>
  </si>
  <si>
    <t>Ref. No.</t>
  </si>
  <si>
    <t>F&amp;L</t>
  </si>
  <si>
    <t>FINANCE JULY PAYMENTS</t>
  </si>
  <si>
    <t>July '20</t>
  </si>
  <si>
    <t>Kevin B. Money - July '20 salary</t>
  </si>
  <si>
    <t>RCCE subscription 2020/21</t>
  </si>
  <si>
    <t>FINANCE AUGUST / SEPTEMBER PAYMENTS</t>
  </si>
  <si>
    <t>Aug '20</t>
  </si>
  <si>
    <t>Kevin B. Money - August '20 salary</t>
  </si>
  <si>
    <t>Sept '20</t>
  </si>
  <si>
    <t>Kevin B. Money - September '20 salary</t>
  </si>
  <si>
    <t>HMRC - Tax on July/August/September</t>
  </si>
  <si>
    <t>EALC - Clerk Internal Auditors course</t>
  </si>
  <si>
    <t>Kevin B. Money - Clerk Expenses</t>
  </si>
  <si>
    <t>M. Letch - Internal Audit 2019/20</t>
  </si>
  <si>
    <t>Community Heartbeat - Ann. Membership</t>
  </si>
  <si>
    <t>Unity Trust Bank - opening Internet account</t>
  </si>
  <si>
    <t>21/201974</t>
  </si>
  <si>
    <t xml:space="preserve">Ladywell Accountancy Services </t>
  </si>
  <si>
    <t xml:space="preserve">Grass cutting at Liston Church </t>
  </si>
  <si>
    <t>FINANCE OCTOBER / NOVEMBER PAYMENTS</t>
  </si>
  <si>
    <t>BACS</t>
  </si>
  <si>
    <t>Oct '20</t>
  </si>
  <si>
    <t>Nov '20</t>
  </si>
  <si>
    <t>Kevin B. Money - October '20 salary</t>
  </si>
  <si>
    <t>Kevin B. Money - November '20 salary</t>
  </si>
  <si>
    <t>Kevin B. Money - Microsoft365 renewal</t>
  </si>
  <si>
    <t>Timberscape - Repair to Liston Green Tree</t>
  </si>
  <si>
    <t>DD</t>
  </si>
  <si>
    <t>E-ON - Street Lighting</t>
  </si>
  <si>
    <t>-</t>
  </si>
  <si>
    <t>F&amp;L 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</si>
</sst>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u val="double"/>
      <sz val="12"/>
      <color theme="1"/>
      <name val="Arial"/>
      <family val="2"/>
    </font>
    <font>
      <sz val="28"/>
      <color theme="1"/>
      <name val="Brush Script MT"/>
      <family val="4"/>
    </font>
    <font>
      <sz val="12"/>
      <color rgb="FF222222"/>
      <name val="Arial"/>
      <family val="2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44" fontId="4" fillId="0" borderId="0" xfId="0" applyNumberFormat="1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44" fontId="6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44" fontId="1" fillId="0" borderId="0" xfId="0" applyNumberFormat="1" applyFont="1"/>
    <xf numFmtId="0" fontId="4" fillId="2" borderId="0" xfId="0" applyFont="1" applyFill="1"/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4" fontId="1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  <xf numFmtId="44" fontId="4" fillId="2" borderId="0" xfId="0" applyNumberFormat="1" applyFont="1" applyFill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center"/>
    </xf>
    <xf numFmtId="44" fontId="4" fillId="0" borderId="0" xfId="0" applyNumberFormat="1" applyFont="1" applyAlignment="1">
      <alignment vertical="center"/>
    </xf>
    <xf numFmtId="44" fontId="4" fillId="0" borderId="0" xfId="0" applyNumberFormat="1" applyFont="1" applyFill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0" fillId="2" borderId="0" xfId="0" applyFont="1" applyFill="1" applyAlignment="1">
      <alignment wrapText="1"/>
    </xf>
    <xf numFmtId="0" fontId="1" fillId="0" borderId="0" xfId="0" applyFont="1" applyAlignment="1">
      <alignment horizontal="center" vertical="center"/>
    </xf>
    <xf numFmtId="44" fontId="3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11" fillId="0" borderId="0" xfId="0" applyFont="1"/>
    <xf numFmtId="0" fontId="1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44" fontId="1" fillId="0" borderId="0" xfId="0" applyNumberFormat="1" applyFont="1" applyAlignment="1">
      <alignment horizontal="center"/>
    </xf>
    <xf numFmtId="0" fontId="0" fillId="0" borderId="0" xfId="0" applyFont="1"/>
    <xf numFmtId="44" fontId="1" fillId="0" borderId="0" xfId="0" applyNumberFormat="1" applyFont="1" applyAlignment="1">
      <alignment horizontal="left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4F82E-8D4E-4A8B-9C77-5B72494713C2}">
  <dimension ref="A1:ES22"/>
  <sheetViews>
    <sheetView topLeftCell="A4" workbookViewId="0">
      <selection activeCell="C21" sqref="C21"/>
    </sheetView>
  </sheetViews>
  <sheetFormatPr defaultColWidth="9.140625" defaultRowHeight="15" x14ac:dyDescent="0.2"/>
  <cols>
    <col min="1" max="1" width="9.85546875" style="16" customWidth="1"/>
    <col min="2" max="2" width="14.28515625" style="5" customWidth="1"/>
    <col min="3" max="3" width="63.7109375" style="6" customWidth="1"/>
    <col min="4" max="4" width="14.28515625" style="7" bestFit="1" customWidth="1"/>
    <col min="5" max="5" width="12.85546875" style="7" customWidth="1"/>
    <col min="6" max="6" width="14.28515625" style="7" customWidth="1"/>
    <col min="7" max="7" width="11" style="6" bestFit="1" customWidth="1"/>
    <col min="8" max="16384" width="9.140625" style="6"/>
  </cols>
  <sheetData>
    <row r="1" spans="1:7" ht="15.75" x14ac:dyDescent="0.25">
      <c r="B1" s="3" t="s">
        <v>12</v>
      </c>
    </row>
    <row r="2" spans="1:7" ht="15.75" x14ac:dyDescent="0.25">
      <c r="B2" s="3"/>
    </row>
    <row r="3" spans="1:7" x14ac:dyDescent="0.2">
      <c r="A3" s="2" t="s">
        <v>22</v>
      </c>
      <c r="C3" s="1"/>
    </row>
    <row r="4" spans="1:7" x14ac:dyDescent="0.2">
      <c r="A4" s="2"/>
      <c r="B4" s="2"/>
      <c r="C4" s="1"/>
    </row>
    <row r="5" spans="1:7" s="9" customFormat="1" ht="15.75" x14ac:dyDescent="0.25">
      <c r="A5" s="9" t="s">
        <v>0</v>
      </c>
      <c r="B5" s="8" t="s">
        <v>1</v>
      </c>
      <c r="C5" s="9" t="s">
        <v>2</v>
      </c>
      <c r="D5" s="10" t="s">
        <v>3</v>
      </c>
      <c r="E5" s="10" t="s">
        <v>4</v>
      </c>
      <c r="F5" s="10" t="s">
        <v>5</v>
      </c>
    </row>
    <row r="6" spans="1:7" ht="30" x14ac:dyDescent="0.2">
      <c r="A6" s="51">
        <v>860</v>
      </c>
      <c r="B6" s="22" t="s">
        <v>13</v>
      </c>
      <c r="C6" s="21" t="s">
        <v>15</v>
      </c>
      <c r="D6" s="23">
        <v>168.67</v>
      </c>
      <c r="E6" s="23">
        <v>0</v>
      </c>
      <c r="F6" s="23">
        <f>SUM(D6:E6)</f>
        <v>168.67</v>
      </c>
    </row>
    <row r="7" spans="1:7" x14ac:dyDescent="0.2">
      <c r="A7" s="51"/>
      <c r="B7" s="2" t="s">
        <v>16</v>
      </c>
      <c r="C7" s="1" t="s">
        <v>10</v>
      </c>
      <c r="D7" s="7">
        <v>228.18</v>
      </c>
      <c r="E7" s="7">
        <v>0</v>
      </c>
      <c r="F7" s="7">
        <f>SUM(D7:E7)</f>
        <v>228.18</v>
      </c>
    </row>
    <row r="8" spans="1:7" x14ac:dyDescent="0.2">
      <c r="A8" s="51"/>
      <c r="B8" s="1" t="s">
        <v>17</v>
      </c>
      <c r="C8" s="1" t="s">
        <v>10</v>
      </c>
      <c r="D8" s="7">
        <v>227.98</v>
      </c>
      <c r="E8" s="7">
        <v>0</v>
      </c>
      <c r="F8" s="7">
        <f>SUM(D8:E8)</f>
        <v>227.98</v>
      </c>
    </row>
    <row r="9" spans="1:7" x14ac:dyDescent="0.2">
      <c r="A9" s="51"/>
      <c r="B9" s="2" t="s">
        <v>20</v>
      </c>
      <c r="C9" s="1" t="s">
        <v>10</v>
      </c>
      <c r="D9" s="7">
        <v>228.18</v>
      </c>
      <c r="E9" s="7">
        <v>0</v>
      </c>
      <c r="F9" s="7">
        <f>SUM(D9:E9)</f>
        <v>228.18</v>
      </c>
      <c r="G9" s="20">
        <f>SUM(F6+F7+F8+F9)</f>
        <v>853.01</v>
      </c>
    </row>
    <row r="10" spans="1:7" x14ac:dyDescent="0.2">
      <c r="A10" s="17">
        <v>861</v>
      </c>
      <c r="B10" s="2"/>
      <c r="C10" s="1" t="s">
        <v>21</v>
      </c>
      <c r="D10" s="7">
        <v>163.4</v>
      </c>
      <c r="E10" s="7">
        <v>0</v>
      </c>
      <c r="F10" s="7">
        <f>SUM(D10:E10)</f>
        <v>163.4</v>
      </c>
    </row>
    <row r="11" spans="1:7" x14ac:dyDescent="0.2">
      <c r="A11" s="17">
        <v>862</v>
      </c>
      <c r="B11" s="2">
        <v>10838</v>
      </c>
      <c r="C11" s="1" t="s">
        <v>18</v>
      </c>
      <c r="D11" s="7">
        <v>105.24</v>
      </c>
      <c r="E11" s="7">
        <v>0</v>
      </c>
      <c r="F11" s="7">
        <f t="shared" ref="F11:F14" si="0">SUM(D11:E11)</f>
        <v>105.24</v>
      </c>
      <c r="G11" s="24"/>
    </row>
    <row r="12" spans="1:7" x14ac:dyDescent="0.2">
      <c r="A12" s="17">
        <v>863</v>
      </c>
      <c r="B12" s="2" t="s">
        <v>16</v>
      </c>
      <c r="C12" s="1" t="s">
        <v>19</v>
      </c>
      <c r="D12" s="7">
        <v>70</v>
      </c>
      <c r="E12" s="7">
        <v>0</v>
      </c>
      <c r="F12" s="7">
        <f t="shared" si="0"/>
        <v>70</v>
      </c>
      <c r="G12" s="24"/>
    </row>
    <row r="13" spans="1:7" x14ac:dyDescent="0.2">
      <c r="A13" s="17">
        <v>864</v>
      </c>
      <c r="B13" s="2" t="s">
        <v>17</v>
      </c>
      <c r="C13" s="1" t="s">
        <v>24</v>
      </c>
      <c r="D13" s="7">
        <v>47.7</v>
      </c>
      <c r="E13" s="7">
        <v>0</v>
      </c>
      <c r="F13" s="7">
        <f t="shared" si="0"/>
        <v>47.7</v>
      </c>
    </row>
    <row r="14" spans="1:7" x14ac:dyDescent="0.2">
      <c r="A14" s="17">
        <v>865</v>
      </c>
      <c r="B14" s="2">
        <v>37604935</v>
      </c>
      <c r="C14" s="1" t="s">
        <v>23</v>
      </c>
      <c r="D14" s="7">
        <v>257.60000000000002</v>
      </c>
      <c r="E14" s="7">
        <v>0</v>
      </c>
      <c r="F14" s="7">
        <f t="shared" si="0"/>
        <v>257.60000000000002</v>
      </c>
    </row>
    <row r="15" spans="1:7" ht="15.75" x14ac:dyDescent="0.25">
      <c r="C15" s="11" t="s">
        <v>6</v>
      </c>
      <c r="D15" s="7">
        <f>SUM(D6:D14)</f>
        <v>1496.9499999999998</v>
      </c>
      <c r="E15" s="7">
        <f>SUM(E6:E14)</f>
        <v>0</v>
      </c>
      <c r="F15" s="7">
        <f>SUM(F6:F14)</f>
        <v>1496.9499999999998</v>
      </c>
    </row>
    <row r="16" spans="1:7" ht="15.75" x14ac:dyDescent="0.25">
      <c r="C16" s="11"/>
    </row>
    <row r="17" spans="1:149" ht="15.75" x14ac:dyDescent="0.25">
      <c r="C17" s="12" t="s">
        <v>7</v>
      </c>
    </row>
    <row r="18" spans="1:149" x14ac:dyDescent="0.2">
      <c r="C18" s="6" t="s">
        <v>8</v>
      </c>
      <c r="D18" s="13">
        <v>16714.79</v>
      </c>
    </row>
    <row r="20" spans="1:149" s="14" customFormat="1" x14ac:dyDescent="0.2">
      <c r="A20" s="16"/>
      <c r="B20" s="15"/>
      <c r="C20" s="17"/>
      <c r="D20" s="7"/>
      <c r="E20" s="18"/>
      <c r="F20" s="7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</row>
    <row r="21" spans="1:149" ht="39" customHeight="1" x14ac:dyDescent="0.7">
      <c r="B21" s="15" t="s">
        <v>9</v>
      </c>
      <c r="C21" s="19" t="s">
        <v>25</v>
      </c>
      <c r="D21" s="13" t="s">
        <v>14</v>
      </c>
      <c r="M21" s="19"/>
    </row>
    <row r="22" spans="1:149" ht="15.75" x14ac:dyDescent="0.25">
      <c r="C22" s="4" t="s">
        <v>11</v>
      </c>
    </row>
  </sheetData>
  <mergeCells count="1">
    <mergeCell ref="A6:A9"/>
  </mergeCells>
  <printOptions gridLines="1"/>
  <pageMargins left="0.19685039370078741" right="0.19685039370078741" top="1.3385826771653544" bottom="0.74803149606299213" header="0" footer="0"/>
  <pageSetup paperSize="9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7ABEE-C559-450A-8726-CDE76F109F72}">
  <dimension ref="A1:K9"/>
  <sheetViews>
    <sheetView tabSelected="1" workbookViewId="0">
      <selection activeCell="A10" sqref="A10"/>
    </sheetView>
  </sheetViews>
  <sheetFormatPr defaultRowHeight="15" x14ac:dyDescent="0.25"/>
  <cols>
    <col min="3" max="3" width="44.28515625" bestFit="1" customWidth="1"/>
    <col min="4" max="4" width="12.85546875" bestFit="1" customWidth="1"/>
    <col min="5" max="5" width="9.7109375" bestFit="1" customWidth="1"/>
    <col min="6" max="6" width="12.85546875" bestFit="1" customWidth="1"/>
    <col min="7" max="7" width="9.140625" style="45"/>
    <col min="11" max="11" width="12.85546875" bestFit="1" customWidth="1"/>
  </cols>
  <sheetData>
    <row r="1" spans="1:11" ht="15.75" x14ac:dyDescent="0.25">
      <c r="A1" s="17"/>
      <c r="B1" s="3" t="s">
        <v>98</v>
      </c>
      <c r="C1" s="1"/>
      <c r="D1" s="13"/>
      <c r="E1" s="13"/>
      <c r="F1" s="13"/>
      <c r="G1" s="4"/>
      <c r="H1" s="1"/>
      <c r="I1" s="1"/>
      <c r="J1" s="1"/>
      <c r="K1" s="1"/>
    </row>
    <row r="2" spans="1:11" ht="15.75" x14ac:dyDescent="0.25">
      <c r="A2" s="2"/>
      <c r="B2" s="2"/>
      <c r="C2" s="2"/>
      <c r="D2" s="48"/>
      <c r="E2" s="48"/>
      <c r="F2" s="48"/>
      <c r="G2" s="41"/>
      <c r="H2" s="1"/>
      <c r="I2" s="1"/>
      <c r="J2" s="1"/>
      <c r="K2" s="1"/>
    </row>
    <row r="3" spans="1:11" s="50" customFormat="1" ht="31.5" x14ac:dyDescent="0.25">
      <c r="A3" s="4" t="s">
        <v>0</v>
      </c>
      <c r="B3" s="49" t="s">
        <v>1</v>
      </c>
      <c r="C3" s="4" t="s">
        <v>2</v>
      </c>
      <c r="D3" s="38" t="s">
        <v>3</v>
      </c>
      <c r="E3" s="38" t="s">
        <v>4</v>
      </c>
      <c r="F3" s="38" t="s">
        <v>5</v>
      </c>
      <c r="G3" s="49" t="s">
        <v>109</v>
      </c>
      <c r="H3" s="4"/>
      <c r="I3" s="4"/>
      <c r="J3" s="4"/>
      <c r="K3" s="4"/>
    </row>
    <row r="4" spans="1:11" s="47" customFormat="1" ht="15.75" x14ac:dyDescent="0.25">
      <c r="A4" s="17" t="s">
        <v>106</v>
      </c>
      <c r="B4" s="2"/>
      <c r="C4" s="2" t="s">
        <v>107</v>
      </c>
      <c r="D4" s="46">
        <v>86.52</v>
      </c>
      <c r="E4" s="46">
        <v>0</v>
      </c>
      <c r="F4" s="46">
        <v>86.52</v>
      </c>
      <c r="G4" s="17" t="s">
        <v>108</v>
      </c>
      <c r="H4" s="17"/>
      <c r="I4" s="17"/>
      <c r="J4" s="17"/>
      <c r="K4" s="17"/>
    </row>
    <row r="5" spans="1:11" ht="15.75" x14ac:dyDescent="0.25">
      <c r="A5" s="43" t="s">
        <v>99</v>
      </c>
      <c r="B5" s="2" t="s">
        <v>100</v>
      </c>
      <c r="C5" s="1" t="s">
        <v>102</v>
      </c>
      <c r="D5" s="13">
        <v>354.82</v>
      </c>
      <c r="E5" s="13">
        <v>0</v>
      </c>
      <c r="F5" s="13">
        <f t="shared" ref="F5:F7" si="0">SUM(D5:E5)</f>
        <v>354.82</v>
      </c>
      <c r="G5" s="44">
        <v>1</v>
      </c>
      <c r="H5" s="1"/>
      <c r="I5" s="1"/>
      <c r="J5" s="1"/>
      <c r="K5" s="1"/>
    </row>
    <row r="6" spans="1:11" ht="15.75" x14ac:dyDescent="0.25">
      <c r="A6" s="43" t="s">
        <v>99</v>
      </c>
      <c r="B6" s="2" t="s">
        <v>101</v>
      </c>
      <c r="C6" s="1" t="s">
        <v>103</v>
      </c>
      <c r="D6" s="13">
        <v>318.94</v>
      </c>
      <c r="E6" s="13">
        <v>0</v>
      </c>
      <c r="F6" s="13">
        <f t="shared" si="0"/>
        <v>318.94</v>
      </c>
      <c r="G6" s="44">
        <v>2</v>
      </c>
      <c r="H6" s="1"/>
      <c r="I6" s="1"/>
      <c r="J6" s="1"/>
      <c r="K6" s="1"/>
    </row>
    <row r="7" spans="1:11" ht="15.75" x14ac:dyDescent="0.25">
      <c r="A7" s="17" t="s">
        <v>99</v>
      </c>
      <c r="B7" s="2"/>
      <c r="C7" s="32" t="s">
        <v>104</v>
      </c>
      <c r="D7" s="13">
        <v>49.99</v>
      </c>
      <c r="E7" s="13">
        <f>SUM(D7*0.2)</f>
        <v>9.9980000000000011</v>
      </c>
      <c r="F7" s="13">
        <f t="shared" si="0"/>
        <v>59.988</v>
      </c>
      <c r="G7" s="44">
        <v>3</v>
      </c>
      <c r="H7" s="1"/>
      <c r="I7" s="1"/>
      <c r="J7" s="1"/>
      <c r="K7" s="1"/>
    </row>
    <row r="8" spans="1:11" ht="15.75" x14ac:dyDescent="0.25">
      <c r="A8" s="17" t="s">
        <v>99</v>
      </c>
      <c r="B8" s="2">
        <v>1272</v>
      </c>
      <c r="C8" s="32" t="s">
        <v>105</v>
      </c>
      <c r="D8" s="13">
        <v>75</v>
      </c>
      <c r="E8" s="13">
        <v>0</v>
      </c>
      <c r="F8" s="13">
        <f t="shared" ref="F8" si="1">SUM(D8:E8)</f>
        <v>75</v>
      </c>
      <c r="G8" s="44">
        <v>4</v>
      </c>
      <c r="H8" s="1"/>
      <c r="I8" s="1"/>
      <c r="J8" s="1"/>
      <c r="K8" s="1"/>
    </row>
    <row r="9" spans="1:11" ht="15.75" x14ac:dyDescent="0.25">
      <c r="A9" s="1"/>
      <c r="B9" s="1"/>
      <c r="C9" s="11" t="s">
        <v>6</v>
      </c>
      <c r="D9" s="13">
        <f>SUM(D4:D8)</f>
        <v>885.27</v>
      </c>
      <c r="E9" s="13">
        <f>SUM(E4:E8)</f>
        <v>9.9980000000000011</v>
      </c>
      <c r="F9" s="13">
        <f>SUM(F4:F8)</f>
        <v>895.26800000000003</v>
      </c>
      <c r="G9" s="4"/>
      <c r="H9" s="1"/>
      <c r="I9" s="1"/>
      <c r="J9" s="1"/>
      <c r="K9" s="13">
        <f>SUM(D9+E9)</f>
        <v>895.26800000000003</v>
      </c>
    </row>
  </sheetData>
  <printOptions gridLines="1"/>
  <pageMargins left="0.59055118110236227" right="0.59055118110236227" top="0.78740157480314965" bottom="0.74803149606299213" header="0" footer="0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88747-3DA7-4612-9A2B-18FA5A2A4F40}">
  <dimension ref="A1:ES18"/>
  <sheetViews>
    <sheetView workbookViewId="0"/>
  </sheetViews>
  <sheetFormatPr defaultColWidth="9.140625" defaultRowHeight="15" x14ac:dyDescent="0.2"/>
  <cols>
    <col min="1" max="1" width="9.85546875" style="16" customWidth="1"/>
    <col min="2" max="2" width="13.140625" style="5" customWidth="1"/>
    <col min="3" max="3" width="63.7109375" style="6" customWidth="1"/>
    <col min="4" max="4" width="14.28515625" style="7" bestFit="1" customWidth="1"/>
    <col min="5" max="5" width="12.85546875" style="7" customWidth="1"/>
    <col min="6" max="6" width="14.28515625" style="7" customWidth="1"/>
    <col min="7" max="7" width="11" style="6" bestFit="1" customWidth="1"/>
    <col min="8" max="16384" width="9.140625" style="6"/>
  </cols>
  <sheetData>
    <row r="1" spans="1:149" ht="15.75" x14ac:dyDescent="0.25">
      <c r="B1" s="3" t="s">
        <v>26</v>
      </c>
    </row>
    <row r="2" spans="1:149" x14ac:dyDescent="0.2">
      <c r="A2" s="2" t="s">
        <v>27</v>
      </c>
      <c r="C2" s="1"/>
    </row>
    <row r="3" spans="1:149" x14ac:dyDescent="0.2">
      <c r="A3" s="2"/>
      <c r="B3" s="2"/>
      <c r="C3" s="1"/>
    </row>
    <row r="4" spans="1:149" s="9" customFormat="1" ht="15.75" x14ac:dyDescent="0.25">
      <c r="A4" s="9" t="s">
        <v>0</v>
      </c>
      <c r="B4" s="8" t="s">
        <v>1</v>
      </c>
      <c r="C4" s="9" t="s">
        <v>2</v>
      </c>
      <c r="D4" s="10" t="s">
        <v>3</v>
      </c>
      <c r="E4" s="10" t="s">
        <v>4</v>
      </c>
      <c r="F4" s="10" t="s">
        <v>5</v>
      </c>
    </row>
    <row r="5" spans="1:149" x14ac:dyDescent="0.2">
      <c r="A5" s="25">
        <v>866</v>
      </c>
      <c r="B5" s="2" t="s">
        <v>28</v>
      </c>
      <c r="C5" s="1" t="s">
        <v>10</v>
      </c>
      <c r="D5" s="7">
        <v>227.98</v>
      </c>
      <c r="E5" s="7">
        <v>0</v>
      </c>
      <c r="F5" s="7">
        <f>SUM(D5:E5)</f>
        <v>227.98</v>
      </c>
    </row>
    <row r="6" spans="1:149" x14ac:dyDescent="0.2">
      <c r="A6" s="26"/>
      <c r="B6" s="2" t="s">
        <v>33</v>
      </c>
      <c r="C6" s="1" t="s">
        <v>10</v>
      </c>
      <c r="D6" s="7">
        <v>228.18</v>
      </c>
      <c r="E6" s="7">
        <v>0</v>
      </c>
      <c r="F6" s="7">
        <v>228.18</v>
      </c>
      <c r="G6" s="20">
        <f>SUM(F5+F6)</f>
        <v>456.15999999999997</v>
      </c>
    </row>
    <row r="7" spans="1:149" x14ac:dyDescent="0.2">
      <c r="A7" s="25">
        <v>867</v>
      </c>
      <c r="C7" s="1" t="s">
        <v>29</v>
      </c>
      <c r="D7" s="7">
        <v>44</v>
      </c>
      <c r="E7" s="7">
        <v>8.8000000000000007</v>
      </c>
      <c r="F7" s="7">
        <f t="shared" ref="F7:F10" si="0">SUM(D7:E7)</f>
        <v>52.8</v>
      </c>
    </row>
    <row r="8" spans="1:149" x14ac:dyDescent="0.2">
      <c r="A8" s="25">
        <v>868</v>
      </c>
      <c r="B8" s="2">
        <v>6791354</v>
      </c>
      <c r="C8" s="1" t="s">
        <v>30</v>
      </c>
      <c r="D8" s="7">
        <v>60.29</v>
      </c>
      <c r="E8" s="7">
        <v>0</v>
      </c>
      <c r="F8" s="7">
        <f t="shared" si="0"/>
        <v>60.29</v>
      </c>
    </row>
    <row r="9" spans="1:149" x14ac:dyDescent="0.2">
      <c r="A9" s="25">
        <v>869</v>
      </c>
      <c r="B9" s="2">
        <v>6791149</v>
      </c>
      <c r="C9" s="1" t="s">
        <v>31</v>
      </c>
      <c r="D9" s="7">
        <v>60.29</v>
      </c>
      <c r="E9" s="7">
        <v>0</v>
      </c>
      <c r="F9" s="7">
        <f t="shared" si="0"/>
        <v>60.29</v>
      </c>
      <c r="G9" s="24"/>
    </row>
    <row r="10" spans="1:149" x14ac:dyDescent="0.2">
      <c r="A10" s="17"/>
      <c r="B10" s="2"/>
      <c r="C10" s="1"/>
      <c r="E10" s="7">
        <v>0</v>
      </c>
      <c r="F10" s="7">
        <f t="shared" si="0"/>
        <v>0</v>
      </c>
    </row>
    <row r="11" spans="1:149" ht="15.75" x14ac:dyDescent="0.25">
      <c r="C11" s="11" t="s">
        <v>6</v>
      </c>
      <c r="D11" s="7">
        <f>SUM(D5:D10)</f>
        <v>620.7399999999999</v>
      </c>
      <c r="E11" s="7">
        <f>SUM(E5:E10)</f>
        <v>8.8000000000000007</v>
      </c>
      <c r="F11" s="7">
        <f>SUM(F5:F10)</f>
        <v>629.54</v>
      </c>
    </row>
    <row r="12" spans="1:149" ht="15.75" x14ac:dyDescent="0.25">
      <c r="C12" s="11"/>
    </row>
    <row r="13" spans="1:149" ht="15.75" x14ac:dyDescent="0.25">
      <c r="C13" s="12" t="s">
        <v>7</v>
      </c>
    </row>
    <row r="14" spans="1:149" x14ac:dyDescent="0.2">
      <c r="C14" s="6" t="s">
        <v>8</v>
      </c>
      <c r="D14" s="13">
        <v>15217.84</v>
      </c>
    </row>
    <row r="16" spans="1:149" s="14" customFormat="1" x14ac:dyDescent="0.2">
      <c r="A16" s="16"/>
      <c r="B16" s="15"/>
      <c r="C16" s="17"/>
      <c r="D16" s="7"/>
      <c r="E16" s="18"/>
      <c r="F16" s="7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</row>
    <row r="17" spans="2:13" ht="39" customHeight="1" x14ac:dyDescent="0.7">
      <c r="B17" s="15" t="s">
        <v>9</v>
      </c>
      <c r="C17" s="19" t="s">
        <v>25</v>
      </c>
      <c r="D17" s="13" t="s">
        <v>32</v>
      </c>
      <c r="M17" s="19"/>
    </row>
    <row r="18" spans="2:13" ht="15.75" x14ac:dyDescent="0.25">
      <c r="C18" s="4" t="s">
        <v>11</v>
      </c>
    </row>
  </sheetData>
  <printOptions gridLines="1"/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CFFBF-C12A-4F3E-ADE1-DE7E6DE48E78}">
  <dimension ref="A1:ES19"/>
  <sheetViews>
    <sheetView topLeftCell="A4" workbookViewId="0">
      <selection activeCell="A5" sqref="A5"/>
    </sheetView>
  </sheetViews>
  <sheetFormatPr defaultColWidth="9.140625" defaultRowHeight="15" x14ac:dyDescent="0.2"/>
  <cols>
    <col min="1" max="1" width="9.85546875" style="16" customWidth="1"/>
    <col min="2" max="2" width="13.140625" style="5" customWidth="1"/>
    <col min="3" max="3" width="63.7109375" style="6" customWidth="1"/>
    <col min="4" max="4" width="14.28515625" style="7" bestFit="1" customWidth="1"/>
    <col min="5" max="5" width="12.85546875" style="7" customWidth="1"/>
    <col min="6" max="6" width="14.28515625" style="7" customWidth="1"/>
    <col min="7" max="7" width="11" style="6" bestFit="1" customWidth="1"/>
    <col min="8" max="16384" width="9.140625" style="6"/>
  </cols>
  <sheetData>
    <row r="1" spans="1:7" ht="15.75" x14ac:dyDescent="0.25">
      <c r="B1" s="3" t="s">
        <v>34</v>
      </c>
    </row>
    <row r="2" spans="1:7" x14ac:dyDescent="0.2">
      <c r="A2" s="2" t="s">
        <v>45</v>
      </c>
      <c r="C2" s="1"/>
    </row>
    <row r="3" spans="1:7" x14ac:dyDescent="0.2">
      <c r="A3" s="2"/>
      <c r="B3" s="2"/>
      <c r="C3" s="1"/>
    </row>
    <row r="4" spans="1:7" s="9" customFormat="1" ht="15.75" x14ac:dyDescent="0.25">
      <c r="A4" s="9" t="s">
        <v>0</v>
      </c>
      <c r="B4" s="8" t="s">
        <v>1</v>
      </c>
      <c r="C4" s="9" t="s">
        <v>2</v>
      </c>
      <c r="D4" s="10" t="s">
        <v>3</v>
      </c>
      <c r="E4" s="10" t="s">
        <v>4</v>
      </c>
      <c r="F4" s="10" t="s">
        <v>5</v>
      </c>
    </row>
    <row r="5" spans="1:7" x14ac:dyDescent="0.2">
      <c r="A5" s="27">
        <v>870</v>
      </c>
      <c r="B5" s="2" t="s">
        <v>35</v>
      </c>
      <c r="C5" s="1" t="s">
        <v>43</v>
      </c>
      <c r="D5" s="7">
        <v>227.98</v>
      </c>
      <c r="E5" s="7">
        <v>0</v>
      </c>
      <c r="F5" s="7">
        <f>SUM(D5:E5)</f>
        <v>227.98</v>
      </c>
    </row>
    <row r="6" spans="1:7" x14ac:dyDescent="0.2">
      <c r="A6" s="27">
        <v>871</v>
      </c>
      <c r="B6" s="2" t="s">
        <v>35</v>
      </c>
      <c r="C6" s="1" t="s">
        <v>36</v>
      </c>
      <c r="D6" s="7">
        <v>163.6</v>
      </c>
      <c r="E6" s="7">
        <v>0</v>
      </c>
      <c r="F6" s="7">
        <f t="shared" ref="F6:F10" si="0">SUM(D6:E6)</f>
        <v>163.6</v>
      </c>
      <c r="G6" s="24"/>
    </row>
    <row r="7" spans="1:7" x14ac:dyDescent="0.2">
      <c r="A7" s="28">
        <v>872</v>
      </c>
      <c r="B7" s="2" t="s">
        <v>39</v>
      </c>
      <c r="C7" s="1" t="s">
        <v>40</v>
      </c>
      <c r="D7" s="7">
        <v>57</v>
      </c>
      <c r="E7" s="7">
        <v>0</v>
      </c>
      <c r="F7" s="7">
        <f t="shared" si="0"/>
        <v>57</v>
      </c>
      <c r="G7" s="24"/>
    </row>
    <row r="8" spans="1:7" x14ac:dyDescent="0.2">
      <c r="A8" s="28">
        <v>873</v>
      </c>
      <c r="B8" s="29">
        <v>2019</v>
      </c>
      <c r="C8" s="1" t="s">
        <v>41</v>
      </c>
      <c r="D8" s="7">
        <v>600</v>
      </c>
      <c r="E8" s="7">
        <v>0</v>
      </c>
      <c r="F8" s="7">
        <f t="shared" si="0"/>
        <v>600</v>
      </c>
      <c r="G8" s="24"/>
    </row>
    <row r="9" spans="1:7" x14ac:dyDescent="0.2">
      <c r="A9" s="28">
        <v>874</v>
      </c>
      <c r="B9" s="29">
        <v>4246</v>
      </c>
      <c r="C9" s="1" t="s">
        <v>42</v>
      </c>
      <c r="D9" s="7">
        <v>135</v>
      </c>
      <c r="E9" s="7">
        <v>27</v>
      </c>
      <c r="F9" s="7">
        <f t="shared" si="0"/>
        <v>162</v>
      </c>
      <c r="G9" s="24"/>
    </row>
    <row r="10" spans="1:7" x14ac:dyDescent="0.2">
      <c r="A10" s="28">
        <v>875</v>
      </c>
      <c r="C10" s="1" t="s">
        <v>37</v>
      </c>
      <c r="D10" s="7">
        <v>60.99</v>
      </c>
      <c r="E10" s="7">
        <v>0</v>
      </c>
      <c r="F10" s="7">
        <f t="shared" si="0"/>
        <v>60.99</v>
      </c>
    </row>
    <row r="11" spans="1:7" x14ac:dyDescent="0.2">
      <c r="A11" s="27">
        <v>876</v>
      </c>
      <c r="B11" s="2">
        <v>2019</v>
      </c>
      <c r="C11" s="1" t="s">
        <v>44</v>
      </c>
      <c r="D11" s="7">
        <v>400</v>
      </c>
      <c r="E11" s="7">
        <v>0</v>
      </c>
      <c r="F11" s="7">
        <f t="shared" ref="F11" si="1">SUM(D11:E11)</f>
        <v>400</v>
      </c>
      <c r="G11" s="24"/>
    </row>
    <row r="12" spans="1:7" ht="15.75" x14ac:dyDescent="0.25">
      <c r="C12" s="11" t="s">
        <v>6</v>
      </c>
      <c r="D12" s="7">
        <f>SUM(D5:D11)</f>
        <v>1644.57</v>
      </c>
      <c r="E12" s="7">
        <f>SUM(E5:E11)</f>
        <v>27</v>
      </c>
      <c r="F12" s="7">
        <f>SUM(F5:F11)</f>
        <v>1671.57</v>
      </c>
    </row>
    <row r="13" spans="1:7" ht="15.75" x14ac:dyDescent="0.25">
      <c r="C13" s="11"/>
    </row>
    <row r="14" spans="1:7" ht="15.75" x14ac:dyDescent="0.25">
      <c r="C14" s="12" t="s">
        <v>7</v>
      </c>
    </row>
    <row r="15" spans="1:7" x14ac:dyDescent="0.2">
      <c r="C15" s="6" t="s">
        <v>8</v>
      </c>
      <c r="D15" s="13">
        <v>14502.72</v>
      </c>
    </row>
    <row r="17" spans="1:149" s="14" customFormat="1" x14ac:dyDescent="0.2">
      <c r="A17" s="16"/>
      <c r="B17" s="15"/>
      <c r="C17" s="17"/>
      <c r="D17" s="7"/>
      <c r="E17" s="18"/>
      <c r="F17" s="7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</row>
    <row r="18" spans="1:149" ht="39" customHeight="1" x14ac:dyDescent="0.7">
      <c r="B18" s="15" t="s">
        <v>9</v>
      </c>
      <c r="C18" s="19"/>
      <c r="D18" s="13" t="s">
        <v>38</v>
      </c>
      <c r="M18" s="19"/>
    </row>
    <row r="19" spans="1:149" ht="15.75" x14ac:dyDescent="0.25">
      <c r="C19" s="4" t="s">
        <v>11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92A2D-69FC-49A5-A65A-CF338BB77B3B}">
  <dimension ref="A1:ES17"/>
  <sheetViews>
    <sheetView workbookViewId="0"/>
  </sheetViews>
  <sheetFormatPr defaultColWidth="9.140625" defaultRowHeight="15" x14ac:dyDescent="0.2"/>
  <cols>
    <col min="1" max="1" width="9.85546875" style="16" customWidth="1"/>
    <col min="2" max="2" width="13.140625" style="5" customWidth="1"/>
    <col min="3" max="3" width="63.7109375" style="6" customWidth="1"/>
    <col min="4" max="4" width="14.28515625" style="7" bestFit="1" customWidth="1"/>
    <col min="5" max="5" width="12.85546875" style="7" customWidth="1"/>
    <col min="6" max="6" width="14.28515625" style="7" customWidth="1"/>
    <col min="7" max="7" width="11" style="6" bestFit="1" customWidth="1"/>
    <col min="8" max="16384" width="9.140625" style="6"/>
  </cols>
  <sheetData>
    <row r="1" spans="1:149" ht="15.75" x14ac:dyDescent="0.25">
      <c r="B1" s="3" t="s">
        <v>48</v>
      </c>
    </row>
    <row r="2" spans="1:149" x14ac:dyDescent="0.2">
      <c r="A2" s="2" t="s">
        <v>27</v>
      </c>
      <c r="C2" s="1"/>
    </row>
    <row r="3" spans="1:149" x14ac:dyDescent="0.2">
      <c r="A3" s="2"/>
      <c r="B3" s="2"/>
      <c r="C3" s="1"/>
    </row>
    <row r="4" spans="1:149" s="9" customFormat="1" ht="15.75" x14ac:dyDescent="0.25">
      <c r="A4" s="9" t="s">
        <v>0</v>
      </c>
      <c r="B4" s="8" t="s">
        <v>1</v>
      </c>
      <c r="C4" s="9" t="s">
        <v>2</v>
      </c>
      <c r="D4" s="10" t="s">
        <v>3</v>
      </c>
      <c r="E4" s="10" t="s">
        <v>4</v>
      </c>
      <c r="F4" s="10" t="s">
        <v>5</v>
      </c>
    </row>
    <row r="5" spans="1:149" x14ac:dyDescent="0.2">
      <c r="A5" s="51">
        <v>877</v>
      </c>
      <c r="B5" s="2" t="s">
        <v>46</v>
      </c>
      <c r="C5" s="1" t="s">
        <v>10</v>
      </c>
      <c r="D5" s="7">
        <v>227.98</v>
      </c>
      <c r="E5" s="7">
        <v>0</v>
      </c>
      <c r="F5" s="7">
        <f>SUM(D5:E5)</f>
        <v>227.98</v>
      </c>
    </row>
    <row r="6" spans="1:149" x14ac:dyDescent="0.2">
      <c r="A6" s="51"/>
      <c r="B6" s="2" t="s">
        <v>47</v>
      </c>
      <c r="C6" s="1" t="s">
        <v>10</v>
      </c>
      <c r="D6" s="7">
        <v>228.18</v>
      </c>
      <c r="E6" s="7">
        <v>0</v>
      </c>
      <c r="F6" s="7">
        <f>SUM(D6:E6)</f>
        <v>228.18</v>
      </c>
      <c r="G6" s="7"/>
    </row>
    <row r="7" spans="1:149" x14ac:dyDescent="0.2">
      <c r="A7" s="51"/>
      <c r="B7" s="2" t="s">
        <v>50</v>
      </c>
      <c r="C7" s="1" t="s">
        <v>10</v>
      </c>
      <c r="D7" s="7">
        <v>227.98</v>
      </c>
      <c r="E7" s="7">
        <v>0</v>
      </c>
      <c r="F7" s="7">
        <f>SUM(D7:E7)</f>
        <v>227.98</v>
      </c>
      <c r="G7" s="20">
        <f>SUM(F5:F7)</f>
        <v>684.14</v>
      </c>
    </row>
    <row r="8" spans="1:149" x14ac:dyDescent="0.2">
      <c r="A8" s="30">
        <v>878</v>
      </c>
      <c r="B8" s="2"/>
      <c r="C8" s="1" t="s">
        <v>51</v>
      </c>
      <c r="D8" s="7">
        <v>163.80000000000001</v>
      </c>
      <c r="E8" s="7">
        <v>0</v>
      </c>
      <c r="F8" s="7">
        <f t="shared" ref="F8:F9" si="0">SUM(D8:E8)</f>
        <v>163.80000000000001</v>
      </c>
      <c r="G8" s="24"/>
    </row>
    <row r="9" spans="1:149" x14ac:dyDescent="0.2">
      <c r="A9" s="30">
        <v>879</v>
      </c>
      <c r="B9" s="2"/>
      <c r="C9" s="1" t="s">
        <v>52</v>
      </c>
      <c r="D9" s="7">
        <v>72.19</v>
      </c>
      <c r="E9" s="7">
        <v>0</v>
      </c>
      <c r="F9" s="7">
        <f t="shared" si="0"/>
        <v>72.19</v>
      </c>
      <c r="G9" s="24"/>
    </row>
    <row r="10" spans="1:149" ht="15.75" x14ac:dyDescent="0.25">
      <c r="C10" s="11" t="s">
        <v>6</v>
      </c>
      <c r="D10" s="7">
        <f>SUM(D5:D9)</f>
        <v>920.13000000000011</v>
      </c>
      <c r="E10" s="7">
        <f>SUM(E5:E9)</f>
        <v>0</v>
      </c>
      <c r="F10" s="7">
        <f>SUM(F5:F9)</f>
        <v>920.13000000000011</v>
      </c>
    </row>
    <row r="11" spans="1:149" ht="15.75" x14ac:dyDescent="0.25">
      <c r="C11" s="11"/>
    </row>
    <row r="12" spans="1:149" ht="15.75" x14ac:dyDescent="0.25">
      <c r="C12" s="12" t="s">
        <v>7</v>
      </c>
    </row>
    <row r="13" spans="1:149" x14ac:dyDescent="0.2">
      <c r="C13" s="6" t="s">
        <v>8</v>
      </c>
      <c r="D13" s="13">
        <v>16139.63</v>
      </c>
    </row>
    <row r="15" spans="1:149" s="14" customFormat="1" x14ac:dyDescent="0.2">
      <c r="A15" s="16"/>
      <c r="B15" s="15"/>
      <c r="C15" s="17"/>
      <c r="D15" s="7"/>
      <c r="E15" s="18"/>
      <c r="F15" s="7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</row>
    <row r="16" spans="1:149" ht="39" customHeight="1" x14ac:dyDescent="0.7">
      <c r="B16" s="15" t="s">
        <v>9</v>
      </c>
      <c r="C16" s="19"/>
      <c r="D16" s="13" t="s">
        <v>49</v>
      </c>
      <c r="M16" s="19"/>
    </row>
    <row r="17" spans="3:3" ht="15.75" x14ac:dyDescent="0.25">
      <c r="C17" s="4" t="s">
        <v>11</v>
      </c>
    </row>
  </sheetData>
  <mergeCells count="1">
    <mergeCell ref="A5:A7"/>
  </mergeCells>
  <printOptions gridLines="1"/>
  <pageMargins left="0.39370078740157483" right="0.19685039370078741" top="0.78740157480314965" bottom="0.19685039370078741" header="0" footer="0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2C10E-ADC9-482A-83DA-6314A1F0DEB3}">
  <dimension ref="A1:ES12"/>
  <sheetViews>
    <sheetView workbookViewId="0"/>
  </sheetViews>
  <sheetFormatPr defaultColWidth="9.140625" defaultRowHeight="15" x14ac:dyDescent="0.2"/>
  <cols>
    <col min="1" max="1" width="9.85546875" style="16" customWidth="1"/>
    <col min="2" max="2" width="13.140625" style="5" customWidth="1"/>
    <col min="3" max="3" width="63.7109375" style="6" customWidth="1"/>
    <col min="4" max="4" width="14.28515625" style="7" bestFit="1" customWidth="1"/>
    <col min="5" max="5" width="12.85546875" style="7" customWidth="1"/>
    <col min="6" max="6" width="14.28515625" style="7" customWidth="1"/>
    <col min="7" max="7" width="11" style="6" bestFit="1" customWidth="1"/>
    <col min="8" max="16384" width="9.140625" style="6"/>
  </cols>
  <sheetData>
    <row r="1" spans="1:149" ht="15.75" x14ac:dyDescent="0.25">
      <c r="B1" s="3" t="s">
        <v>53</v>
      </c>
    </row>
    <row r="2" spans="1:149" x14ac:dyDescent="0.2">
      <c r="A2" s="2"/>
      <c r="B2" s="2"/>
      <c r="C2" s="1"/>
    </row>
    <row r="3" spans="1:149" s="9" customFormat="1" ht="15.75" x14ac:dyDescent="0.25">
      <c r="A3" s="9" t="s">
        <v>0</v>
      </c>
      <c r="B3" s="8" t="s">
        <v>1</v>
      </c>
      <c r="C3" s="9" t="s">
        <v>2</v>
      </c>
      <c r="D3" s="10" t="s">
        <v>3</v>
      </c>
      <c r="E3" s="10" t="s">
        <v>4</v>
      </c>
      <c r="F3" s="10" t="s">
        <v>5</v>
      </c>
    </row>
    <row r="4" spans="1:149" x14ac:dyDescent="0.2">
      <c r="A4" s="31">
        <v>880</v>
      </c>
      <c r="B4" s="2" t="s">
        <v>54</v>
      </c>
      <c r="C4" s="1" t="s">
        <v>55</v>
      </c>
      <c r="D4" s="7">
        <v>228.18</v>
      </c>
      <c r="E4" s="7">
        <v>0</v>
      </c>
      <c r="F4" s="7">
        <f t="shared" ref="F4" si="0">SUM(D4:E4)</f>
        <v>228.18</v>
      </c>
      <c r="G4" s="24"/>
    </row>
    <row r="5" spans="1:149" ht="15.75" x14ac:dyDescent="0.25">
      <c r="C5" s="11" t="s">
        <v>6</v>
      </c>
      <c r="D5" s="7">
        <f>SUM(D4:D4)</f>
        <v>228.18</v>
      </c>
      <c r="E5" s="7">
        <f>SUM(E4:E4)</f>
        <v>0</v>
      </c>
      <c r="F5" s="7">
        <f>SUM(F4:F4)</f>
        <v>228.18</v>
      </c>
    </row>
    <row r="6" spans="1:149" ht="15.75" x14ac:dyDescent="0.25">
      <c r="C6" s="11"/>
    </row>
    <row r="7" spans="1:149" ht="15.75" x14ac:dyDescent="0.25">
      <c r="C7" s="12" t="s">
        <v>7</v>
      </c>
    </row>
    <row r="8" spans="1:149" x14ac:dyDescent="0.2">
      <c r="C8" s="6" t="s">
        <v>8</v>
      </c>
      <c r="D8" s="13">
        <v>15219.5</v>
      </c>
    </row>
    <row r="10" spans="1:149" s="14" customFormat="1" x14ac:dyDescent="0.2">
      <c r="A10" s="16"/>
      <c r="B10" s="15"/>
      <c r="C10" s="17"/>
      <c r="D10" s="7"/>
      <c r="E10" s="18"/>
      <c r="F10" s="7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</row>
    <row r="11" spans="1:149" ht="39" customHeight="1" x14ac:dyDescent="0.7">
      <c r="B11" s="15" t="s">
        <v>9</v>
      </c>
      <c r="C11" s="19"/>
      <c r="D11" s="13" t="s">
        <v>56</v>
      </c>
      <c r="M11" s="19"/>
    </row>
    <row r="12" spans="1:149" ht="15.75" x14ac:dyDescent="0.25">
      <c r="C12" s="4" t="s">
        <v>11</v>
      </c>
    </row>
  </sheetData>
  <printOptions gridLines="1"/>
  <pageMargins left="0.39370078740157483" right="0.39370078740157483" top="0.78740157480314965" bottom="0.39370078740157483" header="0" footer="0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975B1-76C5-4047-AF82-176B357A6854}">
  <dimension ref="A1:ES17"/>
  <sheetViews>
    <sheetView workbookViewId="0"/>
  </sheetViews>
  <sheetFormatPr defaultColWidth="9.140625" defaultRowHeight="15" x14ac:dyDescent="0.2"/>
  <cols>
    <col min="1" max="1" width="9.85546875" style="16" customWidth="1"/>
    <col min="2" max="2" width="14.28515625" style="5" customWidth="1"/>
    <col min="3" max="3" width="63.7109375" style="6" customWidth="1"/>
    <col min="4" max="4" width="14.28515625" style="7" bestFit="1" customWidth="1"/>
    <col min="5" max="5" width="7.28515625" style="7" bestFit="1" customWidth="1"/>
    <col min="6" max="6" width="14.28515625" style="7" customWidth="1"/>
    <col min="7" max="7" width="11" style="6" bestFit="1" customWidth="1"/>
    <col min="8" max="16384" width="9.140625" style="6"/>
  </cols>
  <sheetData>
    <row r="1" spans="1:149" ht="15.75" x14ac:dyDescent="0.25">
      <c r="B1" s="3" t="s">
        <v>63</v>
      </c>
    </row>
    <row r="2" spans="1:149" x14ac:dyDescent="0.2">
      <c r="A2" s="2"/>
      <c r="B2" s="2"/>
      <c r="C2" s="1"/>
    </row>
    <row r="3" spans="1:149" s="9" customFormat="1" ht="15.75" x14ac:dyDescent="0.25">
      <c r="A3" s="9" t="s">
        <v>0</v>
      </c>
      <c r="B3" s="8" t="s">
        <v>1</v>
      </c>
      <c r="C3" s="9" t="s">
        <v>2</v>
      </c>
      <c r="D3" s="10" t="s">
        <v>3</v>
      </c>
      <c r="E3" s="10" t="s">
        <v>4</v>
      </c>
      <c r="F3" s="10" t="s">
        <v>5</v>
      </c>
    </row>
    <row r="4" spans="1:149" x14ac:dyDescent="0.2">
      <c r="A4" s="51">
        <v>881</v>
      </c>
      <c r="B4" s="2" t="s">
        <v>59</v>
      </c>
      <c r="C4" s="1" t="s">
        <v>58</v>
      </c>
      <c r="D4" s="7">
        <v>227.98</v>
      </c>
      <c r="E4" s="7">
        <v>0</v>
      </c>
      <c r="F4" s="7">
        <f t="shared" ref="F4" si="0">SUM(D4:E4)</f>
        <v>227.98</v>
      </c>
      <c r="G4" s="24"/>
    </row>
    <row r="5" spans="1:149" x14ac:dyDescent="0.2">
      <c r="A5" s="51"/>
      <c r="B5" s="2" t="s">
        <v>60</v>
      </c>
      <c r="C5" s="1" t="s">
        <v>61</v>
      </c>
      <c r="D5" s="7">
        <v>228.18</v>
      </c>
      <c r="E5" s="7">
        <v>0</v>
      </c>
      <c r="F5" s="7">
        <f t="shared" ref="F5:F8" si="1">SUM(D5:E5)</f>
        <v>228.18</v>
      </c>
      <c r="G5" s="20">
        <f>F4+F5</f>
        <v>456.15999999999997</v>
      </c>
    </row>
    <row r="6" spans="1:149" x14ac:dyDescent="0.2">
      <c r="A6" s="16">
        <v>882</v>
      </c>
      <c r="B6" s="2"/>
      <c r="C6" s="32" t="s">
        <v>65</v>
      </c>
      <c r="D6" s="7">
        <v>163.4</v>
      </c>
      <c r="E6" s="7">
        <v>0</v>
      </c>
      <c r="F6" s="7">
        <f t="shared" si="1"/>
        <v>163.4</v>
      </c>
      <c r="G6" s="24"/>
    </row>
    <row r="7" spans="1:149" x14ac:dyDescent="0.2">
      <c r="A7" s="16">
        <v>883</v>
      </c>
      <c r="B7" s="2" t="s">
        <v>57</v>
      </c>
      <c r="C7" s="32" t="s">
        <v>64</v>
      </c>
      <c r="D7" s="7">
        <v>250</v>
      </c>
      <c r="E7" s="7">
        <v>0</v>
      </c>
      <c r="F7" s="7">
        <f t="shared" si="1"/>
        <v>250</v>
      </c>
      <c r="G7" s="24"/>
    </row>
    <row r="8" spans="1:149" ht="36" customHeight="1" x14ac:dyDescent="0.2">
      <c r="A8" s="33">
        <v>884</v>
      </c>
      <c r="B8" s="34">
        <v>218764</v>
      </c>
      <c r="C8" s="35" t="s">
        <v>66</v>
      </c>
      <c r="D8" s="23">
        <v>100</v>
      </c>
      <c r="E8" s="23">
        <v>0</v>
      </c>
      <c r="F8" s="23">
        <f t="shared" si="1"/>
        <v>100</v>
      </c>
      <c r="G8" s="36" t="s">
        <v>67</v>
      </c>
    </row>
    <row r="9" spans="1:149" x14ac:dyDescent="0.2">
      <c r="C9" s="1"/>
      <c r="G9" s="1"/>
    </row>
    <row r="10" spans="1:149" ht="15.75" x14ac:dyDescent="0.25">
      <c r="A10" s="6"/>
      <c r="B10" s="6"/>
      <c r="C10" s="11" t="s">
        <v>6</v>
      </c>
      <c r="D10" s="7">
        <f>SUM(D4:D8)</f>
        <v>969.56</v>
      </c>
      <c r="E10" s="7">
        <f>SUM(E4:E8)</f>
        <v>0</v>
      </c>
      <c r="F10" s="7">
        <f>SUM(F4:F8)</f>
        <v>969.56</v>
      </c>
    </row>
    <row r="11" spans="1:149" ht="15.75" x14ac:dyDescent="0.25">
      <c r="C11" s="11"/>
    </row>
    <row r="12" spans="1:149" ht="15.75" x14ac:dyDescent="0.25">
      <c r="C12" s="12" t="s">
        <v>7</v>
      </c>
    </row>
    <row r="13" spans="1:149" x14ac:dyDescent="0.2">
      <c r="C13" s="6" t="s">
        <v>8</v>
      </c>
      <c r="D13" s="13">
        <v>14904.8</v>
      </c>
    </row>
    <row r="15" spans="1:149" s="14" customFormat="1" x14ac:dyDescent="0.2">
      <c r="A15" s="16"/>
      <c r="B15" s="15"/>
      <c r="C15" s="17"/>
      <c r="D15" s="7"/>
      <c r="E15" s="18"/>
      <c r="F15" s="7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</row>
    <row r="16" spans="1:149" ht="39" customHeight="1" x14ac:dyDescent="0.7">
      <c r="B16" s="15" t="s">
        <v>9</v>
      </c>
      <c r="C16" s="19"/>
      <c r="D16" s="13" t="s">
        <v>62</v>
      </c>
      <c r="M16" s="19"/>
    </row>
    <row r="17" spans="3:3" ht="15.75" x14ac:dyDescent="0.25">
      <c r="C17" s="4" t="s">
        <v>11</v>
      </c>
    </row>
  </sheetData>
  <mergeCells count="1">
    <mergeCell ref="A4:A5"/>
  </mergeCells>
  <printOptions gridLines="1"/>
  <pageMargins left="0.39370078740157483" right="3.937007874015748E-2" top="0.78740157480314965" bottom="0.39370078740157483" header="0" footer="0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FECB5-D9D3-4F99-9EE7-5505943FA337}">
  <dimension ref="A1:ET17"/>
  <sheetViews>
    <sheetView workbookViewId="0">
      <selection activeCell="B13" sqref="B13"/>
    </sheetView>
  </sheetViews>
  <sheetFormatPr defaultColWidth="9.140625" defaultRowHeight="15" x14ac:dyDescent="0.2"/>
  <cols>
    <col min="1" max="1" width="9.85546875" style="16" customWidth="1"/>
    <col min="2" max="2" width="14.28515625" style="5" customWidth="1"/>
    <col min="3" max="3" width="44.42578125" style="6" customWidth="1"/>
    <col min="4" max="4" width="14.28515625" style="7" bestFit="1" customWidth="1"/>
    <col min="5" max="5" width="7.28515625" style="7" bestFit="1" customWidth="1"/>
    <col min="6" max="6" width="14.28515625" style="7" customWidth="1"/>
    <col min="7" max="7" width="10.7109375" style="7" bestFit="1" customWidth="1"/>
    <col min="8" max="8" width="11" style="6" bestFit="1" customWidth="1"/>
    <col min="9" max="16384" width="9.140625" style="6"/>
  </cols>
  <sheetData>
    <row r="1" spans="1:150" ht="15.75" x14ac:dyDescent="0.25">
      <c r="B1" s="3" t="s">
        <v>75</v>
      </c>
    </row>
    <row r="2" spans="1:150" ht="15.75" x14ac:dyDescent="0.25">
      <c r="A2" s="2"/>
      <c r="B2" s="2"/>
      <c r="C2" s="1"/>
      <c r="G2" s="38" t="s">
        <v>79</v>
      </c>
    </row>
    <row r="3" spans="1:150" s="9" customFormat="1" ht="15.75" x14ac:dyDescent="0.25">
      <c r="A3" s="9" t="s">
        <v>0</v>
      </c>
      <c r="B3" s="8" t="s">
        <v>1</v>
      </c>
      <c r="C3" s="9" t="s">
        <v>2</v>
      </c>
      <c r="D3" s="10" t="s">
        <v>3</v>
      </c>
      <c r="E3" s="10" t="s">
        <v>4</v>
      </c>
      <c r="F3" s="10" t="s">
        <v>5</v>
      </c>
      <c r="G3" s="10" t="s">
        <v>78</v>
      </c>
    </row>
    <row r="4" spans="1:150" x14ac:dyDescent="0.2">
      <c r="A4" s="51">
        <v>885</v>
      </c>
      <c r="B4" s="2" t="s">
        <v>68</v>
      </c>
      <c r="C4" s="1" t="s">
        <v>69</v>
      </c>
      <c r="D4" s="7">
        <v>228.18</v>
      </c>
      <c r="E4" s="7">
        <v>0</v>
      </c>
      <c r="F4" s="7">
        <f t="shared" ref="F4:F8" si="0">SUM(D4:E4)</f>
        <v>228.18</v>
      </c>
      <c r="G4" s="39">
        <v>1</v>
      </c>
      <c r="H4" s="24"/>
    </row>
    <row r="5" spans="1:150" x14ac:dyDescent="0.2">
      <c r="A5" s="51"/>
      <c r="B5" s="2" t="s">
        <v>70</v>
      </c>
      <c r="C5" s="1" t="s">
        <v>71</v>
      </c>
      <c r="D5" s="7">
        <v>227.98</v>
      </c>
      <c r="E5" s="7">
        <v>0</v>
      </c>
      <c r="F5" s="7">
        <f t="shared" si="0"/>
        <v>227.98</v>
      </c>
      <c r="G5" s="39">
        <v>2</v>
      </c>
    </row>
    <row r="6" spans="1:150" x14ac:dyDescent="0.2">
      <c r="A6" s="51"/>
      <c r="B6" s="2" t="s">
        <v>76</v>
      </c>
      <c r="C6" s="1" t="s">
        <v>77</v>
      </c>
      <c r="D6" s="7">
        <v>228.18</v>
      </c>
      <c r="E6" s="7">
        <v>0</v>
      </c>
      <c r="F6" s="7">
        <f t="shared" si="0"/>
        <v>228.18</v>
      </c>
      <c r="G6" s="39">
        <v>3</v>
      </c>
      <c r="H6" s="20">
        <f>SUM(F4+F5+F6)</f>
        <v>684.33999999999992</v>
      </c>
    </row>
    <row r="7" spans="1:150" x14ac:dyDescent="0.2">
      <c r="A7" s="16">
        <v>886</v>
      </c>
      <c r="B7" s="2"/>
      <c r="C7" s="32" t="s">
        <v>72</v>
      </c>
      <c r="D7" s="7">
        <v>163.4</v>
      </c>
      <c r="E7" s="7">
        <v>0</v>
      </c>
      <c r="F7" s="7">
        <f t="shared" si="0"/>
        <v>163.4</v>
      </c>
      <c r="G7" s="39">
        <v>4</v>
      </c>
      <c r="H7" s="24"/>
    </row>
    <row r="8" spans="1:150" x14ac:dyDescent="0.2">
      <c r="A8" s="16">
        <v>887</v>
      </c>
      <c r="B8" s="2">
        <v>12682</v>
      </c>
      <c r="C8" s="32" t="s">
        <v>73</v>
      </c>
      <c r="D8" s="7">
        <v>106</v>
      </c>
      <c r="E8" s="7">
        <v>0</v>
      </c>
      <c r="F8" s="7">
        <f t="shared" si="0"/>
        <v>106</v>
      </c>
      <c r="G8" s="39">
        <v>5</v>
      </c>
      <c r="H8" s="24"/>
    </row>
    <row r="9" spans="1:150" x14ac:dyDescent="0.2">
      <c r="A9" s="16">
        <v>888</v>
      </c>
      <c r="B9" s="5">
        <v>44492334</v>
      </c>
      <c r="C9" s="1" t="s">
        <v>74</v>
      </c>
      <c r="D9" s="7">
        <v>257.60000000000002</v>
      </c>
      <c r="E9" s="7">
        <v>0</v>
      </c>
      <c r="F9" s="7">
        <f t="shared" ref="F9" si="1">SUM(D9:E9)</f>
        <v>257.60000000000002</v>
      </c>
      <c r="G9" s="39">
        <v>6</v>
      </c>
      <c r="H9" s="1"/>
    </row>
    <row r="10" spans="1:150" x14ac:dyDescent="0.2">
      <c r="C10" s="1"/>
      <c r="H10" s="1"/>
    </row>
    <row r="11" spans="1:150" ht="15.75" x14ac:dyDescent="0.25">
      <c r="A11" s="6"/>
      <c r="B11" s="6"/>
      <c r="C11" s="11" t="s">
        <v>6</v>
      </c>
      <c r="D11" s="7">
        <f>SUM(D4:D10)</f>
        <v>1211.3399999999999</v>
      </c>
      <c r="E11" s="7">
        <f t="shared" ref="E11:F11" si="2">SUM(E4:E10)</f>
        <v>0</v>
      </c>
      <c r="F11" s="7">
        <f t="shared" si="2"/>
        <v>1211.3399999999999</v>
      </c>
    </row>
    <row r="12" spans="1:150" ht="15.75" x14ac:dyDescent="0.25">
      <c r="C12" s="11"/>
    </row>
    <row r="13" spans="1:150" ht="15.75" x14ac:dyDescent="0.25">
      <c r="C13" s="12"/>
    </row>
    <row r="14" spans="1:150" x14ac:dyDescent="0.2">
      <c r="D14" s="13"/>
    </row>
    <row r="15" spans="1:150" s="14" customFormat="1" x14ac:dyDescent="0.2">
      <c r="A15" s="16"/>
      <c r="B15" s="15"/>
      <c r="C15" s="17"/>
      <c r="D15" s="7"/>
      <c r="E15" s="18"/>
      <c r="F15" s="7"/>
      <c r="G15" s="7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</row>
    <row r="16" spans="1:150" ht="15" customHeight="1" x14ac:dyDescent="0.7">
      <c r="B16" s="15"/>
      <c r="C16" s="19"/>
      <c r="D16" s="40"/>
      <c r="N16" s="19"/>
    </row>
    <row r="17" spans="3:3" ht="15.75" x14ac:dyDescent="0.25">
      <c r="C17" s="4"/>
    </row>
  </sheetData>
  <mergeCells count="1">
    <mergeCell ref="A4:A6"/>
  </mergeCells>
  <printOptions gridLines="1"/>
  <pageMargins left="0.39370078740157483" right="3.937007874015748E-2" top="0.78740157480314965" bottom="0.39370078740157483" header="0" footer="0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083FC-E286-42E8-A6ED-6971AEDED131}">
  <dimension ref="A1:G21"/>
  <sheetViews>
    <sheetView workbookViewId="0">
      <selection activeCell="A7" sqref="A7"/>
    </sheetView>
  </sheetViews>
  <sheetFormatPr defaultColWidth="8.7109375" defaultRowHeight="15.75" x14ac:dyDescent="0.25"/>
  <cols>
    <col min="1" max="1" width="10.7109375" style="42" bestFit="1" customWidth="1"/>
    <col min="2" max="2" width="14.42578125" style="42" customWidth="1"/>
    <col min="3" max="3" width="37.28515625" style="42" bestFit="1" customWidth="1"/>
    <col min="4" max="4" width="12.140625" style="42" bestFit="1" customWidth="1"/>
    <col min="5" max="5" width="9.140625" style="42" bestFit="1" customWidth="1"/>
    <col min="6" max="6" width="12.140625" style="42" bestFit="1" customWidth="1"/>
    <col min="7" max="16384" width="8.7109375" style="42"/>
  </cols>
  <sheetData>
    <row r="1" spans="1:7" s="1" customFormat="1" x14ac:dyDescent="0.25">
      <c r="A1" s="17"/>
      <c r="B1" s="3" t="s">
        <v>80</v>
      </c>
      <c r="D1" s="13"/>
      <c r="E1" s="13"/>
      <c r="F1" s="13"/>
    </row>
    <row r="2" spans="1:7" s="1" customFormat="1" ht="15" x14ac:dyDescent="0.2">
      <c r="A2" s="2"/>
      <c r="B2" s="2"/>
      <c r="D2" s="13"/>
      <c r="E2" s="13"/>
      <c r="F2" s="13"/>
    </row>
    <row r="3" spans="1:7" s="4" customFormat="1" x14ac:dyDescent="0.25">
      <c r="A3" s="4" t="s">
        <v>0</v>
      </c>
      <c r="B3" s="41" t="s">
        <v>1</v>
      </c>
      <c r="C3" s="4" t="s">
        <v>2</v>
      </c>
      <c r="D3" s="38" t="s">
        <v>3</v>
      </c>
      <c r="E3" s="38" t="s">
        <v>4</v>
      </c>
      <c r="F3" s="38" t="s">
        <v>5</v>
      </c>
    </row>
    <row r="4" spans="1:7" s="1" customFormat="1" ht="15" x14ac:dyDescent="0.2">
      <c r="A4" s="37">
        <v>889</v>
      </c>
      <c r="B4" s="2" t="s">
        <v>81</v>
      </c>
      <c r="C4" s="1" t="s">
        <v>82</v>
      </c>
      <c r="D4" s="13">
        <v>227.98</v>
      </c>
      <c r="E4" s="13">
        <v>0</v>
      </c>
      <c r="F4" s="13">
        <f t="shared" ref="F4:F5" si="0">SUM(D4:E4)</f>
        <v>227.98</v>
      </c>
      <c r="G4" s="13"/>
    </row>
    <row r="5" spans="1:7" s="1" customFormat="1" ht="15" x14ac:dyDescent="0.2">
      <c r="A5" s="17">
        <v>890</v>
      </c>
      <c r="B5" s="2"/>
      <c r="C5" s="32" t="s">
        <v>83</v>
      </c>
      <c r="D5" s="13">
        <v>44</v>
      </c>
      <c r="E5" s="13">
        <f>SUM(D5*0.2)</f>
        <v>8.8000000000000007</v>
      </c>
      <c r="F5" s="13">
        <f t="shared" si="0"/>
        <v>52.8</v>
      </c>
      <c r="G5" s="13"/>
    </row>
    <row r="6" spans="1:7" s="1" customFormat="1" ht="15" x14ac:dyDescent="0.2">
      <c r="A6" s="17"/>
      <c r="B6" s="2"/>
      <c r="D6" s="13"/>
      <c r="E6" s="13"/>
      <c r="F6" s="13"/>
    </row>
    <row r="7" spans="1:7" s="1" customFormat="1" x14ac:dyDescent="0.25">
      <c r="C7" s="11" t="s">
        <v>6</v>
      </c>
      <c r="D7" s="13">
        <f>SUM(D4:D6)</f>
        <v>271.98</v>
      </c>
      <c r="E7" s="13">
        <f>SUM(E4:E6)</f>
        <v>8.8000000000000007</v>
      </c>
      <c r="F7" s="13">
        <f>SUM(F4:F6)</f>
        <v>280.77999999999997</v>
      </c>
    </row>
    <row r="8" spans="1:7" s="1" customFormat="1" x14ac:dyDescent="0.25">
      <c r="A8" s="17"/>
      <c r="B8" s="2"/>
      <c r="C8" s="11"/>
      <c r="D8" s="13"/>
      <c r="E8" s="13"/>
      <c r="F8" s="13"/>
    </row>
    <row r="9" spans="1:7" s="1" customFormat="1" ht="15" x14ac:dyDescent="0.2">
      <c r="A9" s="17"/>
      <c r="B9" s="2"/>
      <c r="D9" s="13"/>
      <c r="E9" s="13"/>
      <c r="F9" s="13"/>
    </row>
    <row r="10" spans="1:7" s="1" customFormat="1" ht="15" x14ac:dyDescent="0.2">
      <c r="A10" s="17"/>
      <c r="B10" s="2"/>
      <c r="D10" s="13"/>
      <c r="E10" s="13"/>
      <c r="F10" s="13"/>
    </row>
    <row r="11" spans="1:7" s="1" customFormat="1" ht="15" x14ac:dyDescent="0.2">
      <c r="A11" s="17"/>
      <c r="B11" s="2"/>
      <c r="D11" s="13"/>
      <c r="E11" s="13"/>
      <c r="F11" s="13"/>
    </row>
    <row r="12" spans="1:7" s="1" customFormat="1" ht="15" x14ac:dyDescent="0.2">
      <c r="A12" s="17"/>
      <c r="B12" s="2"/>
      <c r="D12" s="13"/>
      <c r="E12" s="13"/>
      <c r="F12" s="13"/>
    </row>
    <row r="13" spans="1:7" s="1" customFormat="1" ht="15" x14ac:dyDescent="0.2">
      <c r="A13" s="17"/>
      <c r="B13" s="2"/>
      <c r="D13" s="13"/>
      <c r="E13" s="13"/>
      <c r="F13" s="13"/>
    </row>
    <row r="14" spans="1:7" s="1" customFormat="1" ht="15" x14ac:dyDescent="0.2">
      <c r="A14" s="17"/>
      <c r="B14" s="2"/>
      <c r="D14" s="13"/>
      <c r="E14" s="13"/>
      <c r="F14" s="13"/>
    </row>
    <row r="15" spans="1:7" s="1" customFormat="1" ht="15" x14ac:dyDescent="0.2">
      <c r="A15" s="17"/>
      <c r="B15" s="2"/>
      <c r="D15" s="13"/>
      <c r="E15" s="13"/>
      <c r="F15" s="13"/>
    </row>
    <row r="16" spans="1:7" s="1" customFormat="1" ht="15" x14ac:dyDescent="0.2">
      <c r="A16" s="17"/>
      <c r="B16" s="2"/>
      <c r="D16" s="13"/>
      <c r="E16" s="13"/>
      <c r="F16" s="13"/>
    </row>
    <row r="17" spans="1:6" s="1" customFormat="1" ht="15" x14ac:dyDescent="0.2">
      <c r="A17" s="17"/>
      <c r="B17" s="2"/>
      <c r="D17" s="13"/>
      <c r="E17" s="13"/>
      <c r="F17" s="13"/>
    </row>
    <row r="18" spans="1:6" s="1" customFormat="1" ht="15" x14ac:dyDescent="0.2">
      <c r="A18" s="17"/>
      <c r="B18" s="2"/>
      <c r="D18" s="13"/>
      <c r="E18" s="13"/>
      <c r="F18" s="13"/>
    </row>
    <row r="19" spans="1:6" s="1" customFormat="1" ht="15" x14ac:dyDescent="0.2">
      <c r="A19" s="17"/>
      <c r="B19" s="2"/>
      <c r="D19" s="13"/>
      <c r="E19" s="13"/>
      <c r="F19" s="13"/>
    </row>
    <row r="20" spans="1:6" s="1" customFormat="1" ht="15" x14ac:dyDescent="0.2">
      <c r="A20" s="17"/>
      <c r="B20" s="2"/>
      <c r="D20" s="13"/>
      <c r="E20" s="13"/>
      <c r="F20" s="13"/>
    </row>
    <row r="21" spans="1:6" s="1" customFormat="1" ht="15" x14ac:dyDescent="0.2">
      <c r="A21" s="17"/>
      <c r="B21" s="2"/>
      <c r="D21" s="13"/>
      <c r="E21" s="13"/>
      <c r="F21" s="13"/>
    </row>
  </sheetData>
  <printOptions gridLines="1"/>
  <pageMargins left="1" right="1" top="1" bottom="1" header="0.5" footer="0.5"/>
  <pageSetup paperSize="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0F670-F315-4273-8EAB-C0219FC75D6F}">
  <dimension ref="A1:K28"/>
  <sheetViews>
    <sheetView workbookViewId="0"/>
  </sheetViews>
  <sheetFormatPr defaultColWidth="8.7109375" defaultRowHeight="15.75" x14ac:dyDescent="0.25"/>
  <cols>
    <col min="1" max="1" width="10.7109375" style="42" bestFit="1" customWidth="1"/>
    <col min="2" max="2" width="12.28515625" style="42" customWidth="1"/>
    <col min="3" max="3" width="44.42578125" style="42" bestFit="1" customWidth="1"/>
    <col min="4" max="4" width="12.85546875" style="42" bestFit="1" customWidth="1"/>
    <col min="5" max="5" width="9.7109375" style="42" bestFit="1" customWidth="1"/>
    <col min="6" max="6" width="12.85546875" style="42" bestFit="1" customWidth="1"/>
    <col min="7" max="10" width="8.7109375" style="42"/>
    <col min="11" max="11" width="12.85546875" style="42" bestFit="1" customWidth="1"/>
    <col min="12" max="16384" width="8.7109375" style="42"/>
  </cols>
  <sheetData>
    <row r="1" spans="1:11" s="1" customFormat="1" x14ac:dyDescent="0.25">
      <c r="A1" s="17"/>
      <c r="B1" s="3" t="s">
        <v>84</v>
      </c>
      <c r="D1" s="13"/>
      <c r="E1" s="13"/>
      <c r="F1" s="13"/>
    </row>
    <row r="2" spans="1:11" s="1" customFormat="1" ht="15" x14ac:dyDescent="0.2">
      <c r="A2" s="2"/>
      <c r="B2" s="2"/>
      <c r="D2" s="13"/>
      <c r="E2" s="13"/>
      <c r="F2" s="13"/>
    </row>
    <row r="3" spans="1:11" s="4" customFormat="1" x14ac:dyDescent="0.25">
      <c r="A3" s="4" t="s">
        <v>0</v>
      </c>
      <c r="B3" s="41" t="s">
        <v>1</v>
      </c>
      <c r="C3" s="4" t="s">
        <v>2</v>
      </c>
      <c r="D3" s="38" t="s">
        <v>3</v>
      </c>
      <c r="E3" s="38" t="s">
        <v>4</v>
      </c>
      <c r="F3" s="38" t="s">
        <v>5</v>
      </c>
    </row>
    <row r="4" spans="1:11" s="1" customFormat="1" ht="15" x14ac:dyDescent="0.2">
      <c r="A4" s="51">
        <v>891</v>
      </c>
      <c r="B4" s="2" t="s">
        <v>85</v>
      </c>
      <c r="C4" s="1" t="s">
        <v>86</v>
      </c>
      <c r="D4" s="13">
        <v>228.18</v>
      </c>
      <c r="E4" s="13">
        <v>0</v>
      </c>
      <c r="F4" s="13">
        <f t="shared" ref="F4:F6" si="0">SUM(D4:E4)</f>
        <v>228.18</v>
      </c>
      <c r="G4" s="13"/>
    </row>
    <row r="5" spans="1:11" s="1" customFormat="1" ht="15" x14ac:dyDescent="0.2">
      <c r="A5" s="51"/>
      <c r="B5" s="2" t="s">
        <v>87</v>
      </c>
      <c r="C5" s="1" t="s">
        <v>88</v>
      </c>
      <c r="D5" s="13">
        <v>227.98</v>
      </c>
      <c r="E5" s="13">
        <v>0</v>
      </c>
      <c r="F5" s="13">
        <f t="shared" ref="F5" si="1">SUM(D5:E5)</f>
        <v>227.98</v>
      </c>
      <c r="G5" s="13"/>
    </row>
    <row r="6" spans="1:11" s="1" customFormat="1" ht="15" x14ac:dyDescent="0.2">
      <c r="A6" s="17">
        <v>892</v>
      </c>
      <c r="B6" s="2"/>
      <c r="C6" s="32" t="s">
        <v>89</v>
      </c>
      <c r="D6" s="13">
        <v>163.6</v>
      </c>
      <c r="E6" s="13">
        <v>0</v>
      </c>
      <c r="F6" s="13">
        <f t="shared" si="0"/>
        <v>163.6</v>
      </c>
      <c r="G6" s="13"/>
    </row>
    <row r="7" spans="1:11" s="1" customFormat="1" ht="15" x14ac:dyDescent="0.2">
      <c r="A7" s="17">
        <v>893</v>
      </c>
      <c r="B7" s="2">
        <v>12265</v>
      </c>
      <c r="C7" s="32" t="s">
        <v>90</v>
      </c>
      <c r="D7" s="13">
        <v>120</v>
      </c>
      <c r="E7" s="13">
        <f>SUM(D7*0.2)</f>
        <v>24</v>
      </c>
      <c r="F7" s="13">
        <f t="shared" ref="F7" si="2">SUM(D7:E7)</f>
        <v>144</v>
      </c>
      <c r="G7" s="13"/>
    </row>
    <row r="8" spans="1:11" s="1" customFormat="1" ht="15" x14ac:dyDescent="0.2">
      <c r="A8" s="17">
        <v>894</v>
      </c>
      <c r="B8" s="2"/>
      <c r="C8" s="32" t="s">
        <v>91</v>
      </c>
      <c r="D8" s="13">
        <v>48.6</v>
      </c>
      <c r="E8" s="13">
        <v>0</v>
      </c>
      <c r="F8" s="13">
        <f t="shared" ref="F8" si="3">SUM(D8:E8)</f>
        <v>48.6</v>
      </c>
      <c r="G8" s="13"/>
    </row>
    <row r="9" spans="1:11" s="1" customFormat="1" ht="15" x14ac:dyDescent="0.2">
      <c r="A9" s="17">
        <v>895</v>
      </c>
      <c r="B9" s="2">
        <v>677</v>
      </c>
      <c r="C9" s="32" t="s">
        <v>92</v>
      </c>
      <c r="D9" s="13">
        <v>75</v>
      </c>
      <c r="E9" s="13">
        <v>0</v>
      </c>
      <c r="F9" s="13">
        <f t="shared" ref="F9" si="4">SUM(D9:E9)</f>
        <v>75</v>
      </c>
      <c r="G9" s="13"/>
    </row>
    <row r="10" spans="1:11" s="1" customFormat="1" ht="15" x14ac:dyDescent="0.2">
      <c r="A10" s="17">
        <v>896</v>
      </c>
      <c r="B10" s="2">
        <v>6472</v>
      </c>
      <c r="C10" s="32" t="s">
        <v>93</v>
      </c>
      <c r="D10" s="13">
        <v>135</v>
      </c>
      <c r="E10" s="13">
        <f t="shared" ref="E10" si="5">SUM(D10*0.2)</f>
        <v>27</v>
      </c>
      <c r="F10" s="13">
        <f t="shared" ref="F10:F11" si="6">SUM(D10:E10)</f>
        <v>162</v>
      </c>
      <c r="G10" s="13"/>
    </row>
    <row r="11" spans="1:11" s="1" customFormat="1" ht="15" x14ac:dyDescent="0.2">
      <c r="A11" s="17">
        <v>897</v>
      </c>
      <c r="B11" s="2"/>
      <c r="C11" s="32" t="s">
        <v>94</v>
      </c>
      <c r="D11" s="13">
        <v>500</v>
      </c>
      <c r="E11" s="13">
        <v>0</v>
      </c>
      <c r="F11" s="13">
        <f t="shared" si="6"/>
        <v>500</v>
      </c>
    </row>
    <row r="12" spans="1:11" s="1" customFormat="1" ht="15" x14ac:dyDescent="0.2">
      <c r="A12" s="17">
        <v>898</v>
      </c>
      <c r="B12" s="2" t="s">
        <v>95</v>
      </c>
      <c r="C12" s="32" t="s">
        <v>96</v>
      </c>
      <c r="D12" s="13">
        <v>60</v>
      </c>
      <c r="E12" s="13">
        <v>0</v>
      </c>
      <c r="F12" s="13">
        <v>60</v>
      </c>
    </row>
    <row r="13" spans="1:11" s="1" customFormat="1" ht="15" x14ac:dyDescent="0.2">
      <c r="A13" s="17">
        <v>898</v>
      </c>
      <c r="B13" s="2"/>
      <c r="C13" s="32" t="s">
        <v>97</v>
      </c>
      <c r="D13" s="13">
        <v>400</v>
      </c>
      <c r="E13" s="13">
        <v>0</v>
      </c>
      <c r="F13" s="13">
        <v>400</v>
      </c>
    </row>
    <row r="14" spans="1:11" s="1" customFormat="1" x14ac:dyDescent="0.25">
      <c r="C14" s="11" t="s">
        <v>6</v>
      </c>
      <c r="D14" s="13">
        <f>SUM(D4:D13)</f>
        <v>1958.3600000000001</v>
      </c>
      <c r="E14" s="13">
        <f t="shared" ref="E14:F14" si="7">SUM(E4:E13)</f>
        <v>51</v>
      </c>
      <c r="F14" s="13">
        <f t="shared" si="7"/>
        <v>2009.3600000000001</v>
      </c>
      <c r="K14" s="13">
        <f>SUM(D14+E14)</f>
        <v>2009.3600000000001</v>
      </c>
    </row>
    <row r="15" spans="1:11" s="1" customFormat="1" x14ac:dyDescent="0.25">
      <c r="A15" s="17"/>
      <c r="B15" s="2"/>
      <c r="C15" s="11"/>
      <c r="D15" s="13"/>
      <c r="E15" s="13"/>
      <c r="F15" s="13"/>
    </row>
    <row r="16" spans="1:11" s="1" customFormat="1" ht="15" x14ac:dyDescent="0.2">
      <c r="A16" s="17"/>
      <c r="B16" s="2"/>
      <c r="D16" s="13"/>
      <c r="E16" s="13"/>
      <c r="F16" s="13"/>
    </row>
    <row r="17" spans="1:6" s="1" customFormat="1" ht="15" x14ac:dyDescent="0.2">
      <c r="A17" s="17"/>
      <c r="B17" s="2"/>
      <c r="D17" s="13"/>
      <c r="E17" s="13"/>
      <c r="F17" s="13"/>
    </row>
    <row r="18" spans="1:6" s="1" customFormat="1" ht="15" x14ac:dyDescent="0.2">
      <c r="A18" s="17"/>
      <c r="B18" s="2"/>
      <c r="D18" s="13"/>
      <c r="E18" s="13"/>
      <c r="F18" s="13"/>
    </row>
    <row r="19" spans="1:6" s="1" customFormat="1" ht="15" x14ac:dyDescent="0.2">
      <c r="A19" s="17"/>
      <c r="B19" s="2"/>
      <c r="D19" s="13"/>
      <c r="E19" s="13"/>
      <c r="F19" s="13"/>
    </row>
    <row r="20" spans="1:6" s="1" customFormat="1" ht="15" x14ac:dyDescent="0.2">
      <c r="A20" s="17"/>
      <c r="B20" s="2"/>
      <c r="D20" s="13"/>
      <c r="E20" s="13"/>
      <c r="F20" s="13"/>
    </row>
    <row r="21" spans="1:6" s="1" customFormat="1" ht="15" x14ac:dyDescent="0.2">
      <c r="A21" s="17"/>
      <c r="B21" s="2"/>
      <c r="D21" s="13"/>
      <c r="E21" s="13"/>
      <c r="F21" s="13"/>
    </row>
    <row r="22" spans="1:6" s="1" customFormat="1" ht="15" x14ac:dyDescent="0.2">
      <c r="A22" s="17"/>
      <c r="B22" s="2"/>
      <c r="D22" s="13"/>
      <c r="E22" s="13"/>
      <c r="F22" s="13"/>
    </row>
    <row r="23" spans="1:6" s="1" customFormat="1" ht="15" x14ac:dyDescent="0.2">
      <c r="A23" s="17"/>
      <c r="B23" s="2"/>
      <c r="D23" s="13"/>
      <c r="E23" s="13"/>
      <c r="F23" s="13"/>
    </row>
    <row r="24" spans="1:6" s="1" customFormat="1" ht="15" x14ac:dyDescent="0.2">
      <c r="A24" s="17"/>
      <c r="B24" s="2"/>
      <c r="D24" s="13"/>
      <c r="E24" s="13"/>
      <c r="F24" s="13"/>
    </row>
    <row r="25" spans="1:6" s="1" customFormat="1" ht="15" x14ac:dyDescent="0.2">
      <c r="A25" s="17"/>
      <c r="B25" s="2"/>
      <c r="D25" s="13"/>
      <c r="E25" s="13"/>
      <c r="F25" s="13"/>
    </row>
    <row r="26" spans="1:6" s="1" customFormat="1" ht="15" x14ac:dyDescent="0.2">
      <c r="A26" s="17"/>
      <c r="B26" s="2"/>
      <c r="D26" s="13"/>
      <c r="E26" s="13"/>
      <c r="F26" s="13"/>
    </row>
    <row r="27" spans="1:6" s="1" customFormat="1" ht="15" x14ac:dyDescent="0.2">
      <c r="A27" s="17"/>
      <c r="B27" s="2"/>
      <c r="D27" s="13"/>
      <c r="E27" s="13"/>
      <c r="F27" s="13"/>
    </row>
    <row r="28" spans="1:6" s="1" customFormat="1" ht="15" x14ac:dyDescent="0.2">
      <c r="A28" s="17"/>
      <c r="B28" s="2"/>
      <c r="D28" s="13"/>
      <c r="E28" s="13"/>
      <c r="F28" s="13"/>
    </row>
  </sheetData>
  <mergeCells count="1">
    <mergeCell ref="A4:A5"/>
  </mergeCells>
  <printOptions gridLines="1"/>
  <pageMargins left="0.39370078740157483" right="7.874015748031496E-2" top="1.1811023622047245" bottom="0.39370078740157483" header="0" footer="0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May '19 meeting</vt:lpstr>
      <vt:lpstr>July '19 meeting</vt:lpstr>
      <vt:lpstr>September '19 meeting</vt:lpstr>
      <vt:lpstr>November '19 meeting</vt:lpstr>
      <vt:lpstr>January '20 meeting</vt:lpstr>
      <vt:lpstr>March '20 meeting</vt:lpstr>
      <vt:lpstr>April-May-June payments</vt:lpstr>
      <vt:lpstr>July '20 meeting</vt:lpstr>
      <vt:lpstr>September '20 meeting</vt:lpstr>
      <vt:lpstr>October-November '20 payments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FPC Clerk</dc:creator>
  <cp:lastModifiedBy>The Clerk</cp:lastModifiedBy>
  <cp:lastPrinted>2020-11-16T08:52:48Z</cp:lastPrinted>
  <dcterms:created xsi:type="dcterms:W3CDTF">2017-02-14T12:04:58Z</dcterms:created>
  <dcterms:modified xsi:type="dcterms:W3CDTF">2020-11-22T10:24:51Z</dcterms:modified>
</cp:coreProperties>
</file>