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Dropbox\2020 to 2021\"/>
    </mc:Choice>
  </mc:AlternateContent>
  <xr:revisionPtr revIDLastSave="0" documentId="13_ncr:1_{ECDBB391-DD41-4309-AE57-E155088D0D3F}" xr6:coauthVersionLast="45" xr6:coauthVersionMax="45" xr10:uidLastSave="{00000000-0000-0000-0000-000000000000}"/>
  <bookViews>
    <workbookView xWindow="-120" yWindow="-120" windowWidth="29040" windowHeight="15840" activeTab="1" xr2:uid="{D3F3E518-5736-4E34-B130-B66A2144A098}"/>
  </bookViews>
  <sheets>
    <sheet name="Forecast" sheetId="1" r:id="rId1"/>
    <sheet name="Budget Proposal" sheetId="2" r:id="rId2"/>
    <sheet name="Precep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3" l="1"/>
  <c r="F21" i="3" s="1"/>
  <c r="S10" i="2"/>
  <c r="R10" i="2"/>
  <c r="U14" i="2"/>
  <c r="R21" i="1" l="1"/>
  <c r="D13" i="2" l="1"/>
  <c r="D14" i="2"/>
  <c r="D15" i="2"/>
  <c r="D16" i="2"/>
  <c r="D17" i="2"/>
  <c r="D18" i="2"/>
  <c r="D19" i="2"/>
  <c r="D20" i="2"/>
  <c r="D21" i="2"/>
  <c r="D22" i="2"/>
  <c r="D23" i="2"/>
  <c r="D24" i="2"/>
  <c r="D12" i="2"/>
  <c r="O8" i="2" l="1"/>
  <c r="N10" i="2" s="1"/>
  <c r="V99" i="1"/>
  <c r="U99" i="1"/>
  <c r="U101" i="1" s="1"/>
  <c r="T99" i="1"/>
  <c r="T101" i="1" s="1"/>
  <c r="S99" i="1"/>
  <c r="S101" i="1" s="1"/>
  <c r="Q99" i="1"/>
  <c r="Q101" i="1" s="1"/>
  <c r="P99" i="1"/>
  <c r="P101" i="1" s="1"/>
  <c r="O99" i="1"/>
  <c r="O101" i="1" s="1"/>
  <c r="N99" i="1"/>
  <c r="N101" i="1" s="1"/>
  <c r="M99" i="1"/>
  <c r="M101" i="1" s="1"/>
  <c r="L99" i="1"/>
  <c r="L101" i="1" s="1"/>
  <c r="K99" i="1"/>
  <c r="K101" i="1" s="1"/>
  <c r="J99" i="1"/>
  <c r="J101" i="1" s="1"/>
  <c r="I99" i="1"/>
  <c r="I101" i="1" s="1"/>
  <c r="H99" i="1"/>
  <c r="H101" i="1" s="1"/>
  <c r="G99" i="1"/>
  <c r="G101" i="1" s="1"/>
  <c r="F99" i="1"/>
  <c r="F101" i="1" s="1"/>
  <c r="E99" i="1"/>
  <c r="D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O10" i="2" l="1"/>
  <c r="R99" i="1"/>
  <c r="E100" i="1"/>
  <c r="R100" i="1" s="1"/>
  <c r="R101" i="1" l="1"/>
  <c r="R103" i="1"/>
  <c r="E101" i="1"/>
</calcChain>
</file>

<file path=xl/sharedStrings.xml><?xml version="1.0" encoding="utf-8"?>
<sst xmlns="http://schemas.openxmlformats.org/spreadsheetml/2006/main" count="166" uniqueCount="98">
  <si>
    <t>Date</t>
  </si>
  <si>
    <t>cheque nr</t>
  </si>
  <si>
    <t>Item</t>
  </si>
  <si>
    <t>Total Spend - cheque value</t>
  </si>
  <si>
    <t>salary</t>
  </si>
  <si>
    <t>Clerk Expences</t>
  </si>
  <si>
    <t>training</t>
  </si>
  <si>
    <t>IT &amp; Web</t>
  </si>
  <si>
    <t>insurance</t>
  </si>
  <si>
    <t>EALC RCCE</t>
  </si>
  <si>
    <t>Auditors Internal</t>
  </si>
  <si>
    <t>Play field Maintenance</t>
  </si>
  <si>
    <t>Bank charges</t>
  </si>
  <si>
    <t>Council Meeting hall hire</t>
  </si>
  <si>
    <t>telephone box</t>
  </si>
  <si>
    <t>news letter</t>
  </si>
  <si>
    <t>Grants</t>
  </si>
  <si>
    <t>Total Precept Expenses</t>
  </si>
  <si>
    <t>Orchard</t>
  </si>
  <si>
    <t>CILs</t>
  </si>
  <si>
    <t>Reserve</t>
  </si>
  <si>
    <t>VAT to be reclaimed</t>
  </si>
  <si>
    <t>Vat Number</t>
  </si>
  <si>
    <t>Budget 2020 to 2021</t>
  </si>
  <si>
    <t>06.04.2020</t>
  </si>
  <si>
    <t>bank charges</t>
  </si>
  <si>
    <t>06.05.2020</t>
  </si>
  <si>
    <t>essex pension fund</t>
  </si>
  <si>
    <t>hmrc</t>
  </si>
  <si>
    <t>clerk</t>
  </si>
  <si>
    <t>ealc</t>
  </si>
  <si>
    <t>RSA insurance</t>
  </si>
  <si>
    <t>26.06.2020</t>
  </si>
  <si>
    <t>TAMLYN AND SON</t>
  </si>
  <si>
    <t>05.07.2020</t>
  </si>
  <si>
    <t>31.07.2020</t>
  </si>
  <si>
    <t>Shire Oak</t>
  </si>
  <si>
    <t>MH Goals</t>
  </si>
  <si>
    <t>Bank Charges</t>
  </si>
  <si>
    <t>06.08.2020</t>
  </si>
  <si>
    <t>HMRC</t>
  </si>
  <si>
    <t>04.09.2020</t>
  </si>
  <si>
    <t>Tamyln &amp; Son</t>
  </si>
  <si>
    <t>Orchard - Fast Sign – Cllr Middleditch</t>
  </si>
  <si>
    <t>Orchard- Cllr Feltwell</t>
  </si>
  <si>
    <t>Clerks Salary - September</t>
  </si>
  <si>
    <t>Essex Pension Fund</t>
  </si>
  <si>
    <t>M.Howard</t>
  </si>
  <si>
    <t>DM Payroll</t>
  </si>
  <si>
    <t>Estimated 
expenditure 
for year</t>
  </si>
  <si>
    <t>Remaining Budget</t>
  </si>
  <si>
    <t>Balance</t>
  </si>
  <si>
    <t>Play field maintenance</t>
  </si>
  <si>
    <t>Play field mowing</t>
  </si>
  <si>
    <t>Add to the Reserve</t>
  </si>
  <si>
    <t>Budget 2021-22</t>
  </si>
  <si>
    <t>Still to be paid from CiL</t>
  </si>
  <si>
    <t>Salary</t>
  </si>
  <si>
    <t>Expenses</t>
  </si>
  <si>
    <t>Training</t>
  </si>
  <si>
    <t>IT&amp;WeB</t>
  </si>
  <si>
    <t>Insurance</t>
  </si>
  <si>
    <t>EALC / RCCE</t>
  </si>
  <si>
    <t>Auditors</t>
  </si>
  <si>
    <t>Playing Field</t>
  </si>
  <si>
    <t>Bank</t>
  </si>
  <si>
    <t>Meeting Hall</t>
  </si>
  <si>
    <t>Telephone Box</t>
  </si>
  <si>
    <t>News Letter</t>
  </si>
  <si>
    <t>Reason</t>
  </si>
  <si>
    <t>Delta</t>
  </si>
  <si>
    <t>Next review April 2021</t>
  </si>
  <si>
    <t>Increase costs on postage</t>
  </si>
  <si>
    <t>No spend previous year.</t>
  </si>
  <si>
    <t>Purchases such as Gazebo</t>
  </si>
  <si>
    <t>Under spend previous year</t>
  </si>
  <si>
    <t>Estimated increase</t>
  </si>
  <si>
    <t xml:space="preserve">Reduced spend </t>
  </si>
  <si>
    <t>No increase</t>
  </si>
  <si>
    <t>Face to Face meeting unknown</t>
  </si>
  <si>
    <t>Assume 1 edition online befoe retun to print</t>
  </si>
  <si>
    <t>Total Precept Variation</t>
  </si>
  <si>
    <t>Precept</t>
  </si>
  <si>
    <t>To Be Paid</t>
  </si>
  <si>
    <t>Vat Reclaim</t>
  </si>
  <si>
    <t>Auditors Internal &amp; External</t>
  </si>
  <si>
    <t>2020-2021 Budget</t>
  </si>
  <si>
    <t>Forecast</t>
  </si>
  <si>
    <t>End of Year Position</t>
  </si>
  <si>
    <t>2 new councillors</t>
  </si>
  <si>
    <t>Band D</t>
  </si>
  <si>
    <t>Tax Base</t>
  </si>
  <si>
    <t>Estimated</t>
  </si>
  <si>
    <t>2021-22</t>
  </si>
  <si>
    <t>2020-21</t>
  </si>
  <si>
    <t>Muga ??</t>
  </si>
  <si>
    <t>ANPL</t>
  </si>
  <si>
    <t>VH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</si>
</sst>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[$£]#,##0.00"/>
    <numFmt numFmtId="165" formatCode="&quot;£&quot;#,##0.00"/>
    <numFmt numFmtId="166" formatCode="d/mmm/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70C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11"/>
      <color rgb="FF000000"/>
      <name val="Calibri"/>
      <family val="2"/>
    </font>
    <font>
      <sz val="8"/>
      <name val="Cambria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10"/>
      <name val="Cambria"/>
      <family val="1"/>
    </font>
    <font>
      <strike/>
      <sz val="10"/>
      <color rgb="FF000000"/>
      <name val="Cambria"/>
      <family val="1"/>
    </font>
    <font>
      <strike/>
      <sz val="9"/>
      <color rgb="FF000000"/>
      <name val="Cambria"/>
      <family val="1"/>
    </font>
    <font>
      <strike/>
      <sz val="10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1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rgb="FFC2D69B"/>
      </patternFill>
    </fill>
    <fill>
      <patternFill patternType="solid">
        <fgColor theme="9" tint="0.39997558519241921"/>
        <bgColor rgb="FFC2D69B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8" fontId="5" fillId="0" borderId="7" xfId="0" applyNumberFormat="1" applyFont="1" applyBorder="1" applyAlignment="1">
      <alignment horizontal="center"/>
    </xf>
    <xf numFmtId="8" fontId="5" fillId="4" borderId="7" xfId="0" applyNumberFormat="1" applyFont="1" applyFill="1" applyBorder="1" applyAlignment="1">
      <alignment horizontal="center"/>
    </xf>
    <xf numFmtId="8" fontId="5" fillId="3" borderId="7" xfId="0" applyNumberFormat="1" applyFont="1" applyFill="1" applyBorder="1" applyAlignment="1">
      <alignment horizontal="center" vertical="center"/>
    </xf>
    <xf numFmtId="8" fontId="5" fillId="3" borderId="7" xfId="0" applyNumberFormat="1" applyFont="1" applyFill="1" applyBorder="1" applyAlignment="1">
      <alignment horizontal="center" vertical="center" wrapText="1"/>
    </xf>
    <xf numFmtId="8" fontId="5" fillId="3" borderId="8" xfId="0" applyNumberFormat="1" applyFont="1" applyFill="1" applyBorder="1" applyAlignment="1">
      <alignment horizontal="center" vertical="center" wrapText="1"/>
    </xf>
    <xf numFmtId="8" fontId="6" fillId="5" borderId="9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center" vertical="top"/>
    </xf>
    <xf numFmtId="1" fontId="4" fillId="6" borderId="10" xfId="0" applyNumberFormat="1" applyFont="1" applyFill="1" applyBorder="1" applyAlignment="1">
      <alignment vertical="top" wrapText="1"/>
    </xf>
    <xf numFmtId="164" fontId="4" fillId="6" borderId="0" xfId="0" applyNumberFormat="1" applyFont="1" applyFill="1" applyAlignment="1">
      <alignment horizontal="center" vertical="top"/>
    </xf>
    <xf numFmtId="8" fontId="5" fillId="0" borderId="10" xfId="0" applyNumberFormat="1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8" fontId="5" fillId="4" borderId="10" xfId="0" applyNumberFormat="1" applyFont="1" applyFill="1" applyBorder="1" applyAlignment="1">
      <alignment horizontal="center"/>
    </xf>
    <xf numFmtId="8" fontId="5" fillId="3" borderId="10" xfId="0" applyNumberFormat="1" applyFont="1" applyFill="1" applyBorder="1" applyAlignment="1">
      <alignment horizontal="center" vertical="center"/>
    </xf>
    <xf numFmtId="8" fontId="5" fillId="3" borderId="10" xfId="0" applyNumberFormat="1" applyFont="1" applyFill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4" fontId="4" fillId="8" borderId="3" xfId="0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3" xfId="0" applyFont="1" applyFill="1" applyBorder="1"/>
    <xf numFmtId="164" fontId="4" fillId="8" borderId="3" xfId="0" applyNumberFormat="1" applyFont="1" applyFill="1" applyBorder="1" applyAlignment="1">
      <alignment horizontal="center"/>
    </xf>
    <xf numFmtId="8" fontId="7" fillId="0" borderId="3" xfId="0" applyNumberFormat="1" applyFont="1" applyBorder="1" applyAlignment="1">
      <alignment horizontal="center"/>
    </xf>
    <xf numFmtId="8" fontId="5" fillId="4" borderId="3" xfId="0" applyNumberFormat="1" applyFont="1" applyFill="1" applyBorder="1" applyAlignment="1">
      <alignment horizontal="center"/>
    </xf>
    <xf numFmtId="8" fontId="5" fillId="3" borderId="3" xfId="0" applyNumberFormat="1" applyFont="1" applyFill="1" applyBorder="1" applyAlignment="1">
      <alignment horizontal="center" vertical="center"/>
    </xf>
    <xf numFmtId="8" fontId="5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11" xfId="0" applyFont="1" applyBorder="1"/>
    <xf numFmtId="0" fontId="4" fillId="6" borderId="3" xfId="0" applyFont="1" applyFill="1" applyBorder="1" applyAlignment="1">
      <alignment horizontal="center" vertical="top"/>
    </xf>
    <xf numFmtId="1" fontId="4" fillId="6" borderId="3" xfId="0" applyNumberFormat="1" applyFont="1" applyFill="1" applyBorder="1" applyAlignment="1">
      <alignment vertical="top" wrapText="1"/>
    </xf>
    <xf numFmtId="164" fontId="4" fillId="9" borderId="3" xfId="0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6" fontId="4" fillId="9" borderId="3" xfId="0" applyNumberFormat="1" applyFont="1" applyFill="1" applyBorder="1" applyAlignment="1">
      <alignment horizontal="center" vertical="center" wrapText="1"/>
    </xf>
    <xf numFmtId="8" fontId="4" fillId="9" borderId="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8" fontId="4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8" borderId="10" xfId="0" applyFont="1" applyFill="1" applyBorder="1"/>
    <xf numFmtId="2" fontId="9" fillId="8" borderId="10" xfId="0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2" fontId="9" fillId="8" borderId="3" xfId="0" applyNumberFormat="1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1" fillId="0" borderId="3" xfId="0" applyFont="1" applyBorder="1"/>
    <xf numFmtId="2" fontId="9" fillId="9" borderId="3" xfId="0" applyNumberFormat="1" applyFont="1" applyFill="1" applyBorder="1" applyAlignment="1">
      <alignment horizontal="center"/>
    </xf>
    <xf numFmtId="0" fontId="10" fillId="8" borderId="3" xfId="0" applyFont="1" applyFill="1" applyBorder="1"/>
    <xf numFmtId="0" fontId="11" fillId="0" borderId="3" xfId="0" applyFont="1" applyBorder="1" applyAlignment="1">
      <alignment horizontal="left" vertical="center"/>
    </xf>
    <xf numFmtId="164" fontId="9" fillId="9" borderId="3" xfId="0" applyNumberFormat="1" applyFont="1" applyFill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wrapText="1"/>
    </xf>
    <xf numFmtId="0" fontId="12" fillId="8" borderId="3" xfId="0" applyFont="1" applyFill="1" applyBorder="1"/>
    <xf numFmtId="14" fontId="1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9" fillId="9" borderId="3" xfId="0" applyNumberFormat="1" applyFont="1" applyFill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14" fontId="13" fillId="0" borderId="3" xfId="0" applyNumberFormat="1" applyFont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5" fillId="0" borderId="3" xfId="0" applyFont="1" applyBorder="1"/>
    <xf numFmtId="2" fontId="16" fillId="9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2" fontId="9" fillId="9" borderId="1" xfId="0" applyNumberFormat="1" applyFont="1" applyFill="1" applyBorder="1" applyAlignment="1">
      <alignment horizontal="center"/>
    </xf>
    <xf numFmtId="0" fontId="9" fillId="0" borderId="3" xfId="0" applyFont="1" applyBorder="1"/>
    <xf numFmtId="0" fontId="10" fillId="8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8" fontId="7" fillId="0" borderId="12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8" fontId="4" fillId="9" borderId="10" xfId="0" applyNumberFormat="1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/>
    <xf numFmtId="164" fontId="9" fillId="9" borderId="10" xfId="0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 vertical="top" wrapText="1"/>
    </xf>
    <xf numFmtId="0" fontId="9" fillId="8" borderId="3" xfId="0" applyFont="1" applyFill="1" applyBorder="1" applyAlignment="1">
      <alignment horizontal="left"/>
    </xf>
    <xf numFmtId="0" fontId="17" fillId="8" borderId="3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left"/>
    </xf>
    <xf numFmtId="164" fontId="19" fillId="9" borderId="3" xfId="0" applyNumberFormat="1" applyFont="1" applyFill="1" applyBorder="1" applyAlignment="1">
      <alignment horizontal="center"/>
    </xf>
    <xf numFmtId="0" fontId="2" fillId="9" borderId="0" xfId="0" applyFont="1" applyFill="1"/>
    <xf numFmtId="49" fontId="4" fillId="8" borderId="13" xfId="0" applyNumberFormat="1" applyFont="1" applyFill="1" applyBorder="1" applyAlignment="1">
      <alignment horizontal="center" vertical="top" wrapText="1"/>
    </xf>
    <xf numFmtId="0" fontId="9" fillId="8" borderId="13" xfId="0" applyFont="1" applyFill="1" applyBorder="1" applyAlignment="1">
      <alignment horizontal="left"/>
    </xf>
    <xf numFmtId="164" fontId="9" fillId="9" borderId="13" xfId="0" applyNumberFormat="1" applyFont="1" applyFill="1" applyBorder="1" applyAlignment="1">
      <alignment horizontal="center"/>
    </xf>
    <xf numFmtId="8" fontId="7" fillId="0" borderId="11" xfId="0" applyNumberFormat="1" applyFont="1" applyBorder="1" applyAlignment="1">
      <alignment horizontal="center"/>
    </xf>
    <xf numFmtId="0" fontId="4" fillId="8" borderId="0" xfId="0" applyFont="1" applyFill="1" applyAlignment="1">
      <alignment horizontal="center"/>
    </xf>
    <xf numFmtId="8" fontId="2" fillId="11" borderId="14" xfId="0" applyNumberFormat="1" applyFont="1" applyFill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8" fontId="4" fillId="0" borderId="15" xfId="0" applyNumberFormat="1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8" fontId="4" fillId="2" borderId="3" xfId="0" applyNumberFormat="1" applyFont="1" applyFill="1" applyBorder="1" applyAlignment="1">
      <alignment horizontal="center" vertical="center"/>
    </xf>
    <xf numFmtId="8" fontId="2" fillId="1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2" fillId="2" borderId="3" xfId="0" applyNumberFormat="1" applyFont="1" applyFill="1" applyBorder="1" applyAlignment="1">
      <alignment horizontal="center" vertical="center"/>
    </xf>
    <xf numFmtId="8" fontId="2" fillId="12" borderId="3" xfId="0" applyNumberFormat="1" applyFont="1" applyFill="1" applyBorder="1" applyAlignment="1">
      <alignment horizontal="center" vertical="center"/>
    </xf>
    <xf numFmtId="8" fontId="4" fillId="0" borderId="0" xfId="0" applyNumberFormat="1" applyFont="1" applyAlignment="1">
      <alignment horizontal="center"/>
    </xf>
    <xf numFmtId="8" fontId="2" fillId="9" borderId="0" xfId="0" applyNumberFormat="1" applyFont="1" applyFill="1" applyAlignment="1">
      <alignment horizontal="center"/>
    </xf>
    <xf numFmtId="8" fontId="4" fillId="0" borderId="0" xfId="0" applyNumberFormat="1" applyFont="1"/>
    <xf numFmtId="8" fontId="4" fillId="2" borderId="1" xfId="0" applyNumberFormat="1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Alignment="1">
      <alignment horizontal="center"/>
    </xf>
    <xf numFmtId="8" fontId="2" fillId="8" borderId="0" xfId="0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8" fontId="0" fillId="0" borderId="0" xfId="0" applyNumberFormat="1"/>
    <xf numFmtId="0" fontId="0" fillId="0" borderId="3" xfId="0" applyBorder="1"/>
    <xf numFmtId="0" fontId="5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8" fontId="4" fillId="2" borderId="3" xfId="0" applyNumberFormat="1" applyFont="1" applyFill="1" applyBorder="1" applyAlignment="1">
      <alignment horizontal="center" vertical="center" wrapText="1"/>
    </xf>
    <xf numFmtId="8" fontId="4" fillId="13" borderId="3" xfId="0" applyNumberFormat="1" applyFont="1" applyFill="1" applyBorder="1" applyAlignment="1">
      <alignment horizontal="center" vertical="center" wrapText="1"/>
    </xf>
    <xf numFmtId="8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8" fontId="0" fillId="0" borderId="0" xfId="0" applyNumberFormat="1" applyAlignment="1">
      <alignment horizontal="center"/>
    </xf>
    <xf numFmtId="1" fontId="4" fillId="0" borderId="3" xfId="0" applyNumberFormat="1" applyFont="1" applyBorder="1" applyAlignment="1">
      <alignment horizontal="center"/>
    </xf>
    <xf numFmtId="44" fontId="0" fillId="0" borderId="3" xfId="0" applyNumberFormat="1" applyBorder="1"/>
    <xf numFmtId="0" fontId="0" fillId="0" borderId="3" xfId="0" applyBorder="1" applyAlignment="1"/>
    <xf numFmtId="1" fontId="2" fillId="0" borderId="3" xfId="0" applyNumberFormat="1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8" fontId="7" fillId="8" borderId="3" xfId="0" applyNumberFormat="1" applyFont="1" applyFill="1" applyBorder="1" applyAlignment="1">
      <alignment horizontal="center"/>
    </xf>
    <xf numFmtId="0" fontId="1" fillId="0" borderId="0" xfId="0" applyFont="1"/>
    <xf numFmtId="8" fontId="1" fillId="0" borderId="0" xfId="0" applyNumberFormat="1" applyFont="1"/>
    <xf numFmtId="8" fontId="2" fillId="10" borderId="3" xfId="0" applyNumberFormat="1" applyFont="1" applyFill="1" applyBorder="1" applyAlignment="1">
      <alignment horizontal="center"/>
    </xf>
    <xf numFmtId="8" fontId="5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8" fontId="2" fillId="10" borderId="11" xfId="0" applyNumberFormat="1" applyFont="1" applyFill="1" applyBorder="1" applyAlignment="1">
      <alignment horizontal="center"/>
    </xf>
    <xf numFmtId="8" fontId="2" fillId="12" borderId="14" xfId="0" applyNumberFormat="1" applyFont="1" applyFill="1" applyBorder="1" applyAlignment="1">
      <alignment horizontal="center" vertical="center"/>
    </xf>
    <xf numFmtId="8" fontId="2" fillId="9" borderId="14" xfId="0" applyNumberFormat="1" applyFont="1" applyFill="1" applyBorder="1" applyAlignment="1">
      <alignment horizontal="center"/>
    </xf>
    <xf numFmtId="0" fontId="2" fillId="0" borderId="0" xfId="0" applyFont="1"/>
    <xf numFmtId="8" fontId="1" fillId="0" borderId="0" xfId="0" applyNumberFormat="1" applyFont="1" applyAlignment="1">
      <alignment horizontal="center"/>
    </xf>
    <xf numFmtId="0" fontId="1" fillId="0" borderId="4" xfId="0" applyFont="1" applyBorder="1"/>
    <xf numFmtId="8" fontId="1" fillId="0" borderId="18" xfId="0" applyNumberFormat="1" applyFont="1" applyBorder="1"/>
    <xf numFmtId="8" fontId="5" fillId="0" borderId="3" xfId="0" applyNumberFormat="1" applyFont="1" applyBorder="1" applyAlignment="1">
      <alignment horizontal="center"/>
    </xf>
    <xf numFmtId="44" fontId="0" fillId="0" borderId="0" xfId="0" applyNumberFormat="1"/>
    <xf numFmtId="8" fontId="0" fillId="0" borderId="14" xfId="0" applyNumberForma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" xfId="0" applyBorder="1" applyAlignment="1"/>
    <xf numFmtId="8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2</xdr:row>
      <xdr:rowOff>104775</xdr:rowOff>
    </xdr:from>
    <xdr:to>
      <xdr:col>17</xdr:col>
      <xdr:colOff>809625</xdr:colOff>
      <xdr:row>3</xdr:row>
      <xdr:rowOff>57150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A60F387-6BFB-416F-942E-D7385BFB26CC}"/>
            </a:ext>
          </a:extLst>
        </xdr:cNvPr>
        <xdr:cNvCxnSpPr/>
      </xdr:nvCxnSpPr>
      <xdr:spPr>
        <a:xfrm flipV="1">
          <a:off x="12115800" y="800100"/>
          <a:ext cx="2162175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704850</xdr:colOff>
      <xdr:row>10</xdr:row>
      <xdr:rowOff>114300</xdr:rowOff>
    </xdr:from>
    <xdr:to>
      <xdr:col>18</xdr:col>
      <xdr:colOff>838200</xdr:colOff>
      <xdr:row>13</xdr:row>
      <xdr:rowOff>152400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3F0BF21-B3F2-4256-BB4C-87F99832ACD8}"/>
            </a:ext>
          </a:extLst>
        </xdr:cNvPr>
        <xdr:cNvCxnSpPr/>
      </xdr:nvCxnSpPr>
      <xdr:spPr>
        <a:xfrm flipH="1" flipV="1">
          <a:off x="14173200" y="2667000"/>
          <a:ext cx="99060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581025</xdr:colOff>
      <xdr:row>10</xdr:row>
      <xdr:rowOff>28575</xdr:rowOff>
    </xdr:from>
    <xdr:to>
      <xdr:col>18</xdr:col>
      <xdr:colOff>609600</xdr:colOff>
      <xdr:row>15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3EAD5A03-B586-44C6-9CB9-7F10476FACC5}"/>
            </a:ext>
          </a:extLst>
        </xdr:cNvPr>
        <xdr:cNvCxnSpPr/>
      </xdr:nvCxnSpPr>
      <xdr:spPr>
        <a:xfrm flipH="1" flipV="1">
          <a:off x="14906625" y="2581275"/>
          <a:ext cx="28575" cy="1038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94540</xdr:colOff>
      <xdr:row>9</xdr:row>
      <xdr:rowOff>142714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456C91-7F01-4976-8889-6C6EF1DBA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5676190" cy="1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9D06-FA86-4656-A42F-73402FFACC0A}">
  <dimension ref="A1:Y105"/>
  <sheetViews>
    <sheetView topLeftCell="A25" workbookViewId="0">
      <selection activeCell="N1" sqref="N1"/>
    </sheetView>
  </sheetViews>
  <sheetFormatPr defaultRowHeight="15" x14ac:dyDescent="0.25"/>
  <cols>
    <col min="1" max="1" width="11" customWidth="1"/>
    <col min="3" max="3" width="11.7109375" customWidth="1"/>
    <col min="20" max="21" width="10.140625" bestFit="1" customWidth="1"/>
    <col min="22" max="22" width="12.85546875" customWidth="1"/>
    <col min="23" max="23" width="14.28515625" customWidth="1"/>
  </cols>
  <sheetData>
    <row r="1" spans="1:25" ht="51.75" thickBot="1" x14ac:dyDescent="0.3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4" t="s">
        <v>16</v>
      </c>
      <c r="R1" s="5" t="s">
        <v>17</v>
      </c>
      <c r="S1" s="6" t="s">
        <v>18</v>
      </c>
      <c r="T1" s="7" t="s">
        <v>19</v>
      </c>
      <c r="U1" s="7" t="s">
        <v>20</v>
      </c>
      <c r="V1" s="8" t="s">
        <v>21</v>
      </c>
      <c r="W1" s="9" t="s">
        <v>22</v>
      </c>
      <c r="X1" s="10"/>
      <c r="Y1" s="11"/>
    </row>
    <row r="2" spans="1:25" ht="15.75" thickBot="1" x14ac:dyDescent="0.3">
      <c r="A2" s="150" t="s">
        <v>23</v>
      </c>
      <c r="B2" s="151"/>
      <c r="C2" s="151"/>
      <c r="D2" s="152"/>
      <c r="E2" s="12">
        <v>3200</v>
      </c>
      <c r="F2" s="12">
        <v>50</v>
      </c>
      <c r="G2" s="12">
        <v>200</v>
      </c>
      <c r="H2" s="12">
        <v>400</v>
      </c>
      <c r="I2" s="12">
        <v>500</v>
      </c>
      <c r="J2" s="12">
        <v>220</v>
      </c>
      <c r="K2" s="12">
        <v>420</v>
      </c>
      <c r="L2" s="12">
        <v>700</v>
      </c>
      <c r="M2" s="12">
        <v>30</v>
      </c>
      <c r="N2" s="12">
        <v>580</v>
      </c>
      <c r="O2" s="12">
        <v>50</v>
      </c>
      <c r="P2" s="12">
        <v>900</v>
      </c>
      <c r="Q2" s="12">
        <v>350</v>
      </c>
      <c r="R2" s="13">
        <f t="shared" ref="R2:R65" si="0">SUM(E2:Q2)</f>
        <v>7600</v>
      </c>
      <c r="S2" s="14">
        <v>696.17</v>
      </c>
      <c r="T2" s="15">
        <v>48863.41</v>
      </c>
      <c r="U2" s="16">
        <v>14338.36</v>
      </c>
      <c r="V2" s="17"/>
      <c r="W2" s="18"/>
      <c r="X2" s="10"/>
      <c r="Y2" s="11"/>
    </row>
    <row r="3" spans="1:25" ht="25.5" x14ac:dyDescent="0.25">
      <c r="A3" s="19" t="s">
        <v>24</v>
      </c>
      <c r="B3" s="20"/>
      <c r="C3" s="21" t="s">
        <v>25</v>
      </c>
      <c r="D3" s="22">
        <v>2</v>
      </c>
      <c r="E3" s="23"/>
      <c r="F3" s="23"/>
      <c r="G3" s="23"/>
      <c r="H3" s="23"/>
      <c r="I3" s="23"/>
      <c r="J3" s="23"/>
      <c r="K3" s="23"/>
      <c r="L3" s="23"/>
      <c r="M3" s="24">
        <v>2</v>
      </c>
      <c r="N3" s="23"/>
      <c r="O3" s="23"/>
      <c r="P3" s="23"/>
      <c r="Q3" s="23"/>
      <c r="R3" s="25">
        <f t="shared" si="0"/>
        <v>2</v>
      </c>
      <c r="S3" s="26"/>
      <c r="T3" s="27"/>
      <c r="U3" s="27"/>
      <c r="V3" s="28"/>
      <c r="W3" s="29"/>
      <c r="X3" s="10"/>
      <c r="Y3" s="11"/>
    </row>
    <row r="4" spans="1:25" x14ac:dyDescent="0.25">
      <c r="A4" s="30" t="s">
        <v>26</v>
      </c>
      <c r="B4" s="31">
        <v>100910</v>
      </c>
      <c r="C4" s="32" t="s">
        <v>27</v>
      </c>
      <c r="D4" s="33">
        <v>123.72</v>
      </c>
      <c r="E4" s="34">
        <v>123.72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>
        <f t="shared" si="0"/>
        <v>123.72</v>
      </c>
      <c r="S4" s="36"/>
      <c r="T4" s="37"/>
      <c r="U4" s="37"/>
      <c r="V4" s="28"/>
      <c r="W4" s="29"/>
      <c r="X4" s="10"/>
      <c r="Y4" s="11"/>
    </row>
    <row r="5" spans="1:25" x14ac:dyDescent="0.25">
      <c r="A5" s="30" t="s">
        <v>26</v>
      </c>
      <c r="B5" s="31">
        <v>100911</v>
      </c>
      <c r="C5" s="32" t="s">
        <v>28</v>
      </c>
      <c r="D5" s="33">
        <v>23.2</v>
      </c>
      <c r="E5" s="34">
        <v>23.2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25">
        <f t="shared" si="0"/>
        <v>23.2</v>
      </c>
      <c r="S5" s="36"/>
      <c r="T5" s="37"/>
      <c r="U5" s="37"/>
      <c r="V5" s="28"/>
      <c r="W5" s="29"/>
      <c r="X5" s="10"/>
      <c r="Y5" s="11"/>
    </row>
    <row r="6" spans="1:25" x14ac:dyDescent="0.25">
      <c r="A6" s="30" t="s">
        <v>26</v>
      </c>
      <c r="B6" s="31">
        <v>100912</v>
      </c>
      <c r="C6" s="32" t="s">
        <v>29</v>
      </c>
      <c r="D6" s="33">
        <v>93.73</v>
      </c>
      <c r="E6" s="34">
        <v>93.73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25">
        <f t="shared" si="0"/>
        <v>93.73</v>
      </c>
      <c r="S6" s="36"/>
      <c r="T6" s="37"/>
      <c r="U6" s="37"/>
      <c r="V6" s="28"/>
      <c r="W6" s="29"/>
      <c r="X6" s="10"/>
      <c r="Y6" s="11"/>
    </row>
    <row r="7" spans="1:25" x14ac:dyDescent="0.25">
      <c r="A7" s="30" t="s">
        <v>26</v>
      </c>
      <c r="B7" s="31">
        <v>100913</v>
      </c>
      <c r="C7" s="32" t="s">
        <v>29</v>
      </c>
      <c r="D7" s="33">
        <v>93.53</v>
      </c>
      <c r="E7" s="34">
        <v>93.53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25">
        <f t="shared" si="0"/>
        <v>93.53</v>
      </c>
      <c r="S7" s="36"/>
      <c r="T7" s="37"/>
      <c r="U7" s="37"/>
      <c r="V7" s="28"/>
      <c r="W7" s="29"/>
      <c r="X7" s="10"/>
      <c r="Y7" s="11"/>
    </row>
    <row r="8" spans="1:25" x14ac:dyDescent="0.25">
      <c r="A8" s="30" t="s">
        <v>26</v>
      </c>
      <c r="B8" s="31">
        <v>100914</v>
      </c>
      <c r="C8" s="32" t="s">
        <v>27</v>
      </c>
      <c r="D8" s="33">
        <v>123.72</v>
      </c>
      <c r="E8" s="34">
        <v>123.72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25">
        <f t="shared" si="0"/>
        <v>123.72</v>
      </c>
      <c r="S8" s="36"/>
      <c r="T8" s="37"/>
      <c r="U8" s="37"/>
      <c r="V8" s="28"/>
      <c r="W8" s="29"/>
      <c r="X8" s="10"/>
      <c r="Y8" s="11"/>
    </row>
    <row r="9" spans="1:25" x14ac:dyDescent="0.25">
      <c r="A9" s="30" t="s">
        <v>26</v>
      </c>
      <c r="B9" s="31">
        <v>100915</v>
      </c>
      <c r="C9" s="32" t="s">
        <v>28</v>
      </c>
      <c r="D9" s="33">
        <v>23.4</v>
      </c>
      <c r="E9" s="34">
        <v>23.4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5">
        <f t="shared" si="0"/>
        <v>23.4</v>
      </c>
      <c r="S9" s="36"/>
      <c r="T9" s="37"/>
      <c r="U9" s="37"/>
      <c r="V9" s="28"/>
      <c r="W9" s="29"/>
      <c r="X9" s="10"/>
      <c r="Y9" s="11"/>
    </row>
    <row r="10" spans="1:25" x14ac:dyDescent="0.25">
      <c r="A10" s="30" t="s">
        <v>26</v>
      </c>
      <c r="B10" s="31">
        <v>100916</v>
      </c>
      <c r="C10" s="32" t="s">
        <v>30</v>
      </c>
      <c r="D10" s="33">
        <v>142.11000000000001</v>
      </c>
      <c r="E10" s="34"/>
      <c r="F10" s="34"/>
      <c r="G10" s="34"/>
      <c r="H10" s="34"/>
      <c r="I10" s="34"/>
      <c r="J10" s="34">
        <v>142.11000000000001</v>
      </c>
      <c r="K10" s="34"/>
      <c r="L10" s="34"/>
      <c r="M10" s="34"/>
      <c r="N10" s="34"/>
      <c r="O10" s="34"/>
      <c r="P10" s="34"/>
      <c r="Q10" s="34"/>
      <c r="R10" s="25">
        <f t="shared" si="0"/>
        <v>142.11000000000001</v>
      </c>
      <c r="S10" s="36"/>
      <c r="T10" s="37"/>
      <c r="U10" s="37"/>
      <c r="V10" s="28"/>
      <c r="W10" s="29"/>
      <c r="X10" s="10"/>
      <c r="Y10" s="11"/>
    </row>
    <row r="11" spans="1:25" x14ac:dyDescent="0.25">
      <c r="A11" s="30" t="s">
        <v>26</v>
      </c>
      <c r="B11" s="31">
        <v>100917</v>
      </c>
      <c r="C11" s="32" t="s">
        <v>31</v>
      </c>
      <c r="D11" s="33">
        <v>212.27</v>
      </c>
      <c r="E11" s="34"/>
      <c r="F11" s="34"/>
      <c r="G11" s="34"/>
      <c r="H11" s="34"/>
      <c r="I11" s="34">
        <v>212.27</v>
      </c>
      <c r="J11" s="34"/>
      <c r="K11" s="34"/>
      <c r="L11" s="34"/>
      <c r="M11" s="34"/>
      <c r="N11" s="34"/>
      <c r="O11" s="34"/>
      <c r="P11" s="34"/>
      <c r="Q11" s="34"/>
      <c r="R11" s="25">
        <f t="shared" si="0"/>
        <v>212.27</v>
      </c>
      <c r="S11" s="36"/>
      <c r="T11" s="37"/>
      <c r="U11" s="37"/>
      <c r="V11" s="28"/>
      <c r="W11" s="29"/>
      <c r="X11" s="10"/>
      <c r="Y11" s="11"/>
    </row>
    <row r="12" spans="1:25" x14ac:dyDescent="0.25">
      <c r="A12" s="30" t="s">
        <v>32</v>
      </c>
      <c r="B12" s="31">
        <v>100961</v>
      </c>
      <c r="C12" s="32" t="s">
        <v>33</v>
      </c>
      <c r="D12" s="42">
        <v>1878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25">
        <f t="shared" si="0"/>
        <v>0</v>
      </c>
      <c r="S12" s="36"/>
      <c r="T12" s="37">
        <v>1878</v>
      </c>
      <c r="U12" s="37"/>
      <c r="V12" s="28">
        <v>313</v>
      </c>
      <c r="W12" s="38">
        <v>103646301</v>
      </c>
      <c r="X12" s="10"/>
      <c r="Y12" s="11"/>
    </row>
    <row r="13" spans="1:25" x14ac:dyDescent="0.25">
      <c r="A13" s="30" t="s">
        <v>32</v>
      </c>
      <c r="B13" s="31">
        <v>100962</v>
      </c>
      <c r="C13" s="32" t="s">
        <v>27</v>
      </c>
      <c r="D13" s="33">
        <v>123.72</v>
      </c>
      <c r="E13" s="34">
        <v>123.72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5">
        <f t="shared" si="0"/>
        <v>123.72</v>
      </c>
      <c r="S13" s="36"/>
      <c r="T13" s="37"/>
      <c r="U13" s="37"/>
      <c r="V13" s="28"/>
      <c r="W13" s="29"/>
      <c r="X13" s="10"/>
      <c r="Y13" s="11"/>
    </row>
    <row r="14" spans="1:25" x14ac:dyDescent="0.25">
      <c r="A14" s="30" t="s">
        <v>32</v>
      </c>
      <c r="B14" s="31">
        <v>100963</v>
      </c>
      <c r="C14" s="32" t="s">
        <v>29</v>
      </c>
      <c r="D14" s="33">
        <v>93.53</v>
      </c>
      <c r="E14" s="34">
        <v>93.53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5">
        <f t="shared" si="0"/>
        <v>93.53</v>
      </c>
      <c r="S14" s="36"/>
      <c r="T14" s="37"/>
      <c r="U14" s="37"/>
      <c r="V14" s="28"/>
      <c r="W14" s="29"/>
      <c r="X14" s="10"/>
      <c r="Y14" s="11"/>
    </row>
    <row r="15" spans="1:25" x14ac:dyDescent="0.25">
      <c r="A15" s="30" t="s">
        <v>32</v>
      </c>
      <c r="B15" s="31">
        <v>100964</v>
      </c>
      <c r="C15" s="32" t="s">
        <v>28</v>
      </c>
      <c r="D15" s="33">
        <v>23.4</v>
      </c>
      <c r="E15" s="34">
        <v>23.4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5">
        <f t="shared" si="0"/>
        <v>23.4</v>
      </c>
      <c r="S15" s="36"/>
      <c r="T15" s="37"/>
      <c r="U15" s="37"/>
      <c r="V15" s="39"/>
      <c r="W15" s="29"/>
      <c r="X15" s="10"/>
      <c r="Y15" s="11"/>
    </row>
    <row r="16" spans="1:25" ht="38.25" x14ac:dyDescent="0.25">
      <c r="A16" s="30" t="s">
        <v>34</v>
      </c>
      <c r="B16" s="40">
        <v>100965</v>
      </c>
      <c r="C16" s="41" t="s">
        <v>27</v>
      </c>
      <c r="D16" s="33">
        <v>123.72</v>
      </c>
      <c r="E16" s="34">
        <v>123.72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5">
        <f t="shared" si="0"/>
        <v>123.72</v>
      </c>
      <c r="S16" s="36"/>
      <c r="T16" s="37"/>
      <c r="U16" s="37"/>
      <c r="V16" s="39"/>
      <c r="W16" s="29"/>
      <c r="X16" s="10"/>
      <c r="Y16" s="11"/>
    </row>
    <row r="17" spans="1:25" x14ac:dyDescent="0.25">
      <c r="A17" s="30" t="s">
        <v>34</v>
      </c>
      <c r="B17" s="31">
        <v>100966</v>
      </c>
      <c r="C17" s="32" t="s">
        <v>28</v>
      </c>
      <c r="D17" s="33">
        <v>23.4</v>
      </c>
      <c r="E17" s="34">
        <v>23.4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5">
        <f t="shared" si="0"/>
        <v>23.4</v>
      </c>
      <c r="S17" s="36"/>
      <c r="T17" s="37"/>
      <c r="U17" s="37"/>
      <c r="V17" s="28"/>
      <c r="W17" s="29"/>
      <c r="X17" s="10"/>
      <c r="Y17" s="11"/>
    </row>
    <row r="18" spans="1:25" x14ac:dyDescent="0.25">
      <c r="A18" s="30" t="s">
        <v>34</v>
      </c>
      <c r="B18" s="31">
        <v>100967</v>
      </c>
      <c r="C18" s="32" t="s">
        <v>29</v>
      </c>
      <c r="D18" s="33">
        <v>93.53</v>
      </c>
      <c r="E18" s="34">
        <v>93.53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5">
        <f t="shared" si="0"/>
        <v>93.53</v>
      </c>
      <c r="S18" s="36"/>
      <c r="T18" s="37"/>
      <c r="U18" s="37"/>
      <c r="V18" s="28"/>
      <c r="W18" s="29"/>
      <c r="X18" s="10"/>
      <c r="Y18" s="11"/>
    </row>
    <row r="19" spans="1:25" x14ac:dyDescent="0.25">
      <c r="A19" s="30" t="s">
        <v>35</v>
      </c>
      <c r="B19" s="31">
        <v>100968</v>
      </c>
      <c r="C19" s="32" t="s">
        <v>36</v>
      </c>
      <c r="D19" s="42">
        <v>1602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5">
        <f t="shared" si="0"/>
        <v>0</v>
      </c>
      <c r="S19" s="36"/>
      <c r="T19" s="37">
        <v>1602</v>
      </c>
      <c r="U19" s="37"/>
      <c r="V19" s="28"/>
      <c r="W19" s="29"/>
      <c r="X19" s="10"/>
      <c r="Y19" s="11"/>
    </row>
    <row r="20" spans="1:25" x14ac:dyDescent="0.25">
      <c r="A20" s="30" t="s">
        <v>35</v>
      </c>
      <c r="B20" s="31">
        <v>100969</v>
      </c>
      <c r="C20" s="32" t="s">
        <v>37</v>
      </c>
      <c r="D20" s="42">
        <v>600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5">
        <f t="shared" si="0"/>
        <v>0</v>
      </c>
      <c r="S20" s="36"/>
      <c r="T20" s="37">
        <v>600</v>
      </c>
      <c r="U20" s="37"/>
      <c r="V20" s="28"/>
      <c r="W20" s="29">
        <v>235253523</v>
      </c>
      <c r="X20" s="10"/>
      <c r="Y20" s="11"/>
    </row>
    <row r="21" spans="1:25" x14ac:dyDescent="0.25">
      <c r="A21" s="30"/>
      <c r="B21" s="18"/>
      <c r="C21" s="32" t="s">
        <v>38</v>
      </c>
      <c r="D21" s="42">
        <v>2</v>
      </c>
      <c r="E21" s="34"/>
      <c r="F21" s="34"/>
      <c r="G21" s="34"/>
      <c r="H21" s="34"/>
      <c r="I21" s="34"/>
      <c r="J21" s="34"/>
      <c r="K21" s="34"/>
      <c r="L21" s="34"/>
      <c r="M21" s="34">
        <v>2</v>
      </c>
      <c r="N21" s="34"/>
      <c r="O21" s="34"/>
      <c r="P21" s="34"/>
      <c r="Q21" s="34"/>
      <c r="R21" s="25">
        <f t="shared" si="0"/>
        <v>2</v>
      </c>
      <c r="S21" s="36"/>
      <c r="T21" s="37"/>
      <c r="U21" s="37"/>
      <c r="V21" s="28"/>
      <c r="W21" s="29"/>
      <c r="X21" s="10"/>
      <c r="Y21" s="11"/>
    </row>
    <row r="22" spans="1:25" x14ac:dyDescent="0.25">
      <c r="A22" s="30" t="s">
        <v>39</v>
      </c>
      <c r="B22" s="31">
        <v>100970</v>
      </c>
      <c r="C22" s="32" t="s">
        <v>40</v>
      </c>
      <c r="D22" s="33">
        <v>23.4</v>
      </c>
      <c r="E22" s="34">
        <v>23.4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25">
        <f t="shared" si="0"/>
        <v>23.4</v>
      </c>
      <c r="S22" s="36"/>
      <c r="T22" s="37"/>
      <c r="U22" s="37"/>
      <c r="V22" s="28"/>
      <c r="W22" s="29"/>
      <c r="X22" s="10"/>
      <c r="Y22" s="11"/>
    </row>
    <row r="23" spans="1:25" x14ac:dyDescent="0.25">
      <c r="A23" s="30" t="s">
        <v>39</v>
      </c>
      <c r="B23" s="31">
        <v>100971</v>
      </c>
      <c r="C23" s="32" t="s">
        <v>27</v>
      </c>
      <c r="D23" s="33">
        <v>123.72</v>
      </c>
      <c r="E23" s="34">
        <v>123.72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25">
        <f t="shared" si="0"/>
        <v>123.72</v>
      </c>
      <c r="S23" s="36"/>
      <c r="T23" s="37"/>
      <c r="U23" s="37"/>
      <c r="V23" s="28"/>
      <c r="W23" s="29"/>
      <c r="X23" s="10"/>
      <c r="Y23" s="11"/>
    </row>
    <row r="24" spans="1:25" x14ac:dyDescent="0.25">
      <c r="A24" s="30" t="s">
        <v>39</v>
      </c>
      <c r="B24" s="31">
        <v>100972</v>
      </c>
      <c r="C24" s="32" t="s">
        <v>29</v>
      </c>
      <c r="D24" s="33">
        <v>93.53</v>
      </c>
      <c r="E24" s="34">
        <v>93.53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25">
        <f t="shared" si="0"/>
        <v>93.53</v>
      </c>
      <c r="S24" s="36"/>
      <c r="T24" s="37"/>
      <c r="U24" s="37"/>
      <c r="V24" s="28"/>
      <c r="W24" s="29"/>
      <c r="X24" s="10"/>
      <c r="Y24" s="11"/>
    </row>
    <row r="25" spans="1:25" ht="25.5" x14ac:dyDescent="0.25">
      <c r="A25" s="30" t="s">
        <v>41</v>
      </c>
      <c r="B25" s="43">
        <v>100918</v>
      </c>
      <c r="C25" s="44" t="s">
        <v>42</v>
      </c>
      <c r="D25" s="45">
        <v>2148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5">
        <f t="shared" si="0"/>
        <v>0</v>
      </c>
      <c r="S25" s="36"/>
      <c r="T25" s="37">
        <v>2148</v>
      </c>
      <c r="U25" s="37"/>
      <c r="V25" s="28">
        <v>358</v>
      </c>
      <c r="W25" s="29"/>
      <c r="X25" s="10"/>
      <c r="Y25" s="11"/>
    </row>
    <row r="26" spans="1:25" ht="51" x14ac:dyDescent="0.25">
      <c r="A26" s="30" t="s">
        <v>41</v>
      </c>
      <c r="B26" s="43">
        <v>100919</v>
      </c>
      <c r="C26" s="44" t="s">
        <v>43</v>
      </c>
      <c r="D26" s="46">
        <v>267.2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5">
        <f t="shared" si="0"/>
        <v>0</v>
      </c>
      <c r="S26" s="36"/>
      <c r="T26" s="37">
        <v>267.2</v>
      </c>
      <c r="U26" s="37"/>
      <c r="V26" s="28">
        <v>44.53</v>
      </c>
      <c r="W26" s="29">
        <v>217774684</v>
      </c>
      <c r="X26" s="10"/>
      <c r="Y26" s="11"/>
    </row>
    <row r="27" spans="1:25" ht="25.5" x14ac:dyDescent="0.25">
      <c r="A27" s="30" t="s">
        <v>41</v>
      </c>
      <c r="B27" s="43">
        <v>100920</v>
      </c>
      <c r="C27" s="44" t="s">
        <v>44</v>
      </c>
      <c r="D27" s="46">
        <v>138.66999999999999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5">
        <f t="shared" si="0"/>
        <v>0</v>
      </c>
      <c r="S27" s="36">
        <v>138.66999999999999</v>
      </c>
      <c r="T27" s="37"/>
      <c r="U27" s="37"/>
      <c r="V27" s="28">
        <v>5.1100000000000003</v>
      </c>
      <c r="W27" s="29">
        <v>122337449</v>
      </c>
      <c r="X27" s="47">
        <v>18</v>
      </c>
      <c r="Y27" s="11">
        <v>151190735</v>
      </c>
    </row>
    <row r="28" spans="1:25" ht="38.25" x14ac:dyDescent="0.25">
      <c r="A28" s="30" t="s">
        <v>41</v>
      </c>
      <c r="B28" s="43">
        <v>100921</v>
      </c>
      <c r="C28" s="44" t="s">
        <v>45</v>
      </c>
      <c r="D28" s="48">
        <v>154.79</v>
      </c>
      <c r="E28" s="34">
        <v>154.79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5">
        <f t="shared" si="0"/>
        <v>154.79</v>
      </c>
      <c r="S28" s="36"/>
      <c r="T28" s="37"/>
      <c r="U28" s="37"/>
      <c r="V28" s="28"/>
      <c r="W28" s="29"/>
      <c r="X28" s="10"/>
      <c r="Y28" s="11"/>
    </row>
    <row r="29" spans="1:25" ht="38.25" x14ac:dyDescent="0.25">
      <c r="A29" s="30" t="s">
        <v>41</v>
      </c>
      <c r="B29" s="43">
        <v>100922</v>
      </c>
      <c r="C29" s="44" t="s">
        <v>46</v>
      </c>
      <c r="D29" s="48">
        <v>147.43</v>
      </c>
      <c r="E29" s="34">
        <v>147.43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5">
        <f t="shared" si="0"/>
        <v>147.43</v>
      </c>
      <c r="S29" s="36"/>
      <c r="T29" s="37"/>
      <c r="U29" s="37"/>
      <c r="V29" s="28"/>
      <c r="W29" s="29"/>
      <c r="X29" s="10"/>
      <c r="Y29" s="11"/>
    </row>
    <row r="30" spans="1:25" x14ac:dyDescent="0.25">
      <c r="A30" s="30" t="s">
        <v>41</v>
      </c>
      <c r="B30" s="43">
        <v>100923</v>
      </c>
      <c r="C30" s="44" t="s">
        <v>40</v>
      </c>
      <c r="D30" s="48">
        <v>38.799999999999997</v>
      </c>
      <c r="E30" s="34">
        <v>38.799999999999997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25">
        <f t="shared" si="0"/>
        <v>38.799999999999997</v>
      </c>
      <c r="S30" s="36"/>
      <c r="T30" s="37"/>
      <c r="U30" s="37"/>
      <c r="V30" s="28"/>
      <c r="W30" s="29"/>
      <c r="X30" s="10"/>
      <c r="Y30" s="11"/>
    </row>
    <row r="31" spans="1:25" x14ac:dyDescent="0.25">
      <c r="A31" s="49"/>
      <c r="B31" s="50">
        <v>100925</v>
      </c>
      <c r="C31" s="51" t="s">
        <v>47</v>
      </c>
      <c r="D31" s="52">
        <v>150</v>
      </c>
      <c r="E31" s="52"/>
      <c r="F31" s="34"/>
      <c r="G31" s="34"/>
      <c r="H31" s="34"/>
      <c r="I31" s="34"/>
      <c r="J31" s="34"/>
      <c r="K31" s="34">
        <v>150</v>
      </c>
      <c r="L31" s="34"/>
      <c r="M31" s="34"/>
      <c r="N31" s="34"/>
      <c r="O31" s="34"/>
      <c r="P31" s="34"/>
      <c r="Q31" s="34"/>
      <c r="R31" s="25">
        <f t="shared" si="0"/>
        <v>150</v>
      </c>
      <c r="S31" s="36"/>
      <c r="T31" s="37"/>
      <c r="U31" s="37"/>
      <c r="V31" s="28"/>
      <c r="W31" s="29"/>
      <c r="X31" s="10"/>
      <c r="Y31" s="11"/>
    </row>
    <row r="32" spans="1:25" x14ac:dyDescent="0.25">
      <c r="A32" s="49"/>
      <c r="B32" s="53">
        <v>100926</v>
      </c>
      <c r="C32" s="32" t="s">
        <v>48</v>
      </c>
      <c r="D32" s="54">
        <v>54</v>
      </c>
      <c r="E32" s="54">
        <v>54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25">
        <f t="shared" si="0"/>
        <v>54</v>
      </c>
      <c r="S32" s="36"/>
      <c r="T32" s="37"/>
      <c r="U32" s="37"/>
      <c r="V32" s="28"/>
      <c r="W32" s="29"/>
      <c r="X32" s="10"/>
      <c r="Y32" s="11"/>
    </row>
    <row r="33" spans="1:25" x14ac:dyDescent="0.25">
      <c r="A33" s="49"/>
      <c r="B33" s="55"/>
      <c r="C33" s="56"/>
      <c r="D33" s="5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25">
        <f t="shared" si="0"/>
        <v>0</v>
      </c>
      <c r="S33" s="36"/>
      <c r="T33" s="37"/>
      <c r="U33" s="37"/>
      <c r="V33" s="28"/>
      <c r="W33" s="29"/>
      <c r="X33" s="10"/>
      <c r="Y33" s="11"/>
    </row>
    <row r="34" spans="1:25" hidden="1" x14ac:dyDescent="0.25">
      <c r="A34" s="49"/>
      <c r="B34" s="55"/>
      <c r="C34" s="58"/>
      <c r="D34" s="57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25">
        <f t="shared" si="0"/>
        <v>0</v>
      </c>
      <c r="S34" s="36"/>
      <c r="T34" s="37"/>
      <c r="U34" s="37"/>
      <c r="V34" s="28"/>
      <c r="W34" s="29"/>
      <c r="X34" s="10"/>
      <c r="Y34" s="11"/>
    </row>
    <row r="35" spans="1:25" hidden="1" x14ac:dyDescent="0.25">
      <c r="A35" s="49"/>
      <c r="B35" s="55"/>
      <c r="C35" s="59"/>
      <c r="D35" s="60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25">
        <f t="shared" si="0"/>
        <v>0</v>
      </c>
      <c r="S35" s="36"/>
      <c r="T35" s="37"/>
      <c r="U35" s="37"/>
      <c r="V35" s="28"/>
      <c r="W35" s="29"/>
      <c r="X35" s="10"/>
      <c r="Y35" s="11"/>
    </row>
    <row r="36" spans="1:25" hidden="1" x14ac:dyDescent="0.25">
      <c r="A36" s="49"/>
      <c r="B36" s="55"/>
      <c r="C36" s="59"/>
      <c r="D36" s="60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25">
        <f t="shared" si="0"/>
        <v>0</v>
      </c>
      <c r="S36" s="36"/>
      <c r="T36" s="37"/>
      <c r="U36" s="37"/>
      <c r="V36" s="28"/>
      <c r="W36" s="29"/>
      <c r="X36" s="10"/>
      <c r="Y36" s="11"/>
    </row>
    <row r="37" spans="1:25" hidden="1" x14ac:dyDescent="0.25">
      <c r="A37" s="61"/>
      <c r="B37" s="55"/>
      <c r="C37" s="62"/>
      <c r="D37" s="60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25">
        <f t="shared" si="0"/>
        <v>0</v>
      </c>
      <c r="S37" s="36"/>
      <c r="T37" s="37"/>
      <c r="U37" s="37"/>
      <c r="V37" s="28"/>
      <c r="W37" s="29"/>
      <c r="X37" s="10"/>
      <c r="Y37" s="11"/>
    </row>
    <row r="38" spans="1:25" hidden="1" x14ac:dyDescent="0.25">
      <c r="A38" s="63"/>
      <c r="B38" s="55"/>
      <c r="C38" s="62"/>
      <c r="D38" s="60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25">
        <f t="shared" si="0"/>
        <v>0</v>
      </c>
      <c r="S38" s="36"/>
      <c r="T38" s="37"/>
      <c r="U38" s="37"/>
      <c r="V38" s="28"/>
      <c r="W38" s="29"/>
      <c r="X38" s="10"/>
      <c r="Y38" s="11"/>
    </row>
    <row r="39" spans="1:25" hidden="1" x14ac:dyDescent="0.25">
      <c r="A39" s="64"/>
      <c r="B39" s="55"/>
      <c r="C39" s="62"/>
      <c r="D39" s="60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25">
        <f t="shared" si="0"/>
        <v>0</v>
      </c>
      <c r="S39" s="36"/>
      <c r="T39" s="37"/>
      <c r="U39" s="37"/>
      <c r="V39" s="28"/>
      <c r="W39" s="29"/>
      <c r="X39" s="10"/>
      <c r="Y39" s="11"/>
    </row>
    <row r="40" spans="1:25" hidden="1" x14ac:dyDescent="0.25">
      <c r="A40" s="61"/>
      <c r="B40" s="55"/>
      <c r="C40" s="58"/>
      <c r="D40" s="6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25">
        <f t="shared" si="0"/>
        <v>0</v>
      </c>
      <c r="S40" s="36"/>
      <c r="T40" s="37"/>
      <c r="U40" s="37"/>
      <c r="V40" s="28"/>
      <c r="W40" s="29"/>
      <c r="X40" s="10"/>
      <c r="Y40" s="11"/>
    </row>
    <row r="41" spans="1:25" hidden="1" x14ac:dyDescent="0.25">
      <c r="A41" s="66"/>
      <c r="B41" s="55"/>
      <c r="C41" s="67"/>
      <c r="D41" s="65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25">
        <f t="shared" si="0"/>
        <v>0</v>
      </c>
      <c r="S41" s="36"/>
      <c r="T41" s="37"/>
      <c r="U41" s="37"/>
      <c r="V41" s="28"/>
      <c r="W41" s="29"/>
      <c r="X41" s="10"/>
      <c r="Y41" s="11"/>
    </row>
    <row r="42" spans="1:25" hidden="1" x14ac:dyDescent="0.25">
      <c r="A42" s="66"/>
      <c r="B42" s="55"/>
      <c r="C42" s="62"/>
      <c r="D42" s="6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25">
        <f t="shared" si="0"/>
        <v>0</v>
      </c>
      <c r="S42" s="36"/>
      <c r="T42" s="37"/>
      <c r="U42" s="37"/>
      <c r="V42" s="28"/>
      <c r="W42" s="29"/>
      <c r="X42" s="10"/>
      <c r="Y42" s="11"/>
    </row>
    <row r="43" spans="1:25" hidden="1" x14ac:dyDescent="0.25">
      <c r="A43" s="66"/>
      <c r="B43" s="55"/>
      <c r="C43" s="67"/>
      <c r="D43" s="6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25">
        <f t="shared" si="0"/>
        <v>0</v>
      </c>
      <c r="S43" s="36"/>
      <c r="T43" s="37"/>
      <c r="U43" s="37"/>
      <c r="V43" s="28"/>
      <c r="W43" s="29"/>
      <c r="X43" s="10"/>
      <c r="Y43" s="11"/>
    </row>
    <row r="44" spans="1:25" hidden="1" x14ac:dyDescent="0.25">
      <c r="A44" s="66"/>
      <c r="B44" s="55"/>
      <c r="C44" s="58"/>
      <c r="D44" s="6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25">
        <f t="shared" si="0"/>
        <v>0</v>
      </c>
      <c r="S44" s="36"/>
      <c r="T44" s="37"/>
      <c r="U44" s="37"/>
      <c r="V44" s="28"/>
      <c r="W44" s="29"/>
      <c r="X44" s="10"/>
      <c r="Y44" s="11"/>
    </row>
    <row r="45" spans="1:25" hidden="1" x14ac:dyDescent="0.25">
      <c r="A45" s="49"/>
      <c r="B45" s="55"/>
      <c r="C45" s="56"/>
      <c r="D45" s="57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25">
        <f t="shared" si="0"/>
        <v>0</v>
      </c>
      <c r="S45" s="36"/>
      <c r="T45" s="37"/>
      <c r="U45" s="37"/>
      <c r="V45" s="28"/>
      <c r="W45" s="29"/>
      <c r="X45" s="10"/>
      <c r="Y45" s="11"/>
    </row>
    <row r="46" spans="1:25" hidden="1" x14ac:dyDescent="0.25">
      <c r="A46" s="49"/>
      <c r="B46" s="55"/>
      <c r="C46" s="56"/>
      <c r="D46" s="57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25">
        <f t="shared" si="0"/>
        <v>0</v>
      </c>
      <c r="S46" s="36"/>
      <c r="T46" s="37"/>
      <c r="U46" s="37"/>
      <c r="V46" s="28"/>
      <c r="W46" s="29"/>
      <c r="X46" s="10"/>
      <c r="Y46" s="11"/>
    </row>
    <row r="47" spans="1:25" hidden="1" x14ac:dyDescent="0.25">
      <c r="A47" s="68"/>
      <c r="B47" s="69"/>
      <c r="C47" s="70"/>
      <c r="D47" s="71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25">
        <f t="shared" si="0"/>
        <v>0</v>
      </c>
      <c r="S47" s="36"/>
      <c r="T47" s="37"/>
      <c r="U47" s="37"/>
      <c r="V47" s="28"/>
      <c r="W47" s="29"/>
      <c r="X47" s="10"/>
      <c r="Y47" s="11"/>
    </row>
    <row r="48" spans="1:25" hidden="1" x14ac:dyDescent="0.25">
      <c r="A48" s="49"/>
      <c r="B48" s="55"/>
      <c r="C48" s="56"/>
      <c r="D48" s="57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25">
        <f t="shared" si="0"/>
        <v>0</v>
      </c>
      <c r="S48" s="36"/>
      <c r="T48" s="37"/>
      <c r="U48" s="37"/>
      <c r="V48" s="28"/>
      <c r="W48" s="29"/>
      <c r="X48" s="10"/>
      <c r="Y48" s="11"/>
    </row>
    <row r="49" spans="1:25" hidden="1" x14ac:dyDescent="0.25">
      <c r="A49" s="49"/>
      <c r="B49" s="55"/>
      <c r="C49" s="56"/>
      <c r="D49" s="57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25">
        <f t="shared" si="0"/>
        <v>0</v>
      </c>
      <c r="S49" s="36"/>
      <c r="T49" s="37"/>
      <c r="U49" s="37"/>
      <c r="V49" s="28"/>
      <c r="W49" s="29"/>
      <c r="X49" s="10"/>
      <c r="Y49" s="11"/>
    </row>
    <row r="50" spans="1:25" hidden="1" x14ac:dyDescent="0.25">
      <c r="A50" s="49"/>
      <c r="B50" s="55"/>
      <c r="C50" s="56"/>
      <c r="D50" s="57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5">
        <f t="shared" si="0"/>
        <v>0</v>
      </c>
      <c r="S50" s="36"/>
      <c r="T50" s="37"/>
      <c r="U50" s="37"/>
      <c r="V50" s="28"/>
      <c r="W50" s="29"/>
      <c r="X50" s="10"/>
      <c r="Y50" s="11"/>
    </row>
    <row r="51" spans="1:25" hidden="1" x14ac:dyDescent="0.25">
      <c r="A51" s="49"/>
      <c r="B51" s="55"/>
      <c r="C51" s="56"/>
      <c r="D51" s="57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25">
        <f t="shared" si="0"/>
        <v>0</v>
      </c>
      <c r="S51" s="36"/>
      <c r="T51" s="37"/>
      <c r="U51" s="37"/>
      <c r="V51" s="28"/>
      <c r="W51" s="29"/>
      <c r="X51" s="10"/>
      <c r="Y51" s="11"/>
    </row>
    <row r="52" spans="1:25" hidden="1" x14ac:dyDescent="0.25">
      <c r="A52" s="49"/>
      <c r="B52" s="55"/>
      <c r="C52" s="56"/>
      <c r="D52" s="57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25">
        <f t="shared" si="0"/>
        <v>0</v>
      </c>
      <c r="S52" s="36"/>
      <c r="T52" s="37"/>
      <c r="U52" s="37"/>
      <c r="V52" s="28"/>
      <c r="W52" s="29"/>
      <c r="X52" s="10"/>
      <c r="Y52" s="11"/>
    </row>
    <row r="53" spans="1:25" hidden="1" x14ac:dyDescent="0.25">
      <c r="A53" s="49"/>
      <c r="B53" s="55"/>
      <c r="C53" s="56"/>
      <c r="D53" s="57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25">
        <f t="shared" si="0"/>
        <v>0</v>
      </c>
      <c r="S53" s="36"/>
      <c r="T53" s="37"/>
      <c r="U53" s="37"/>
      <c r="V53" s="28"/>
      <c r="W53" s="29"/>
      <c r="X53" s="10"/>
      <c r="Y53" s="11"/>
    </row>
    <row r="54" spans="1:25" hidden="1" x14ac:dyDescent="0.25">
      <c r="A54" s="49"/>
      <c r="B54" s="55"/>
      <c r="C54" s="72"/>
      <c r="D54" s="57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25">
        <f t="shared" si="0"/>
        <v>0</v>
      </c>
      <c r="S54" s="36"/>
      <c r="T54" s="37"/>
      <c r="U54" s="37"/>
      <c r="V54" s="28"/>
      <c r="W54" s="29"/>
      <c r="X54" s="10"/>
      <c r="Y54" s="11"/>
    </row>
    <row r="55" spans="1:25" hidden="1" x14ac:dyDescent="0.25">
      <c r="A55" s="49"/>
      <c r="B55" s="55"/>
      <c r="C55" s="56"/>
      <c r="D55" s="57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25">
        <f t="shared" si="0"/>
        <v>0</v>
      </c>
      <c r="S55" s="36"/>
      <c r="T55" s="37"/>
      <c r="U55" s="37"/>
      <c r="V55" s="28"/>
      <c r="W55" s="29"/>
      <c r="X55" s="10"/>
      <c r="Y55" s="11"/>
    </row>
    <row r="56" spans="1:25" hidden="1" x14ac:dyDescent="0.25">
      <c r="A56" s="49"/>
      <c r="B56" s="55"/>
      <c r="C56" s="56"/>
      <c r="D56" s="57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25">
        <f t="shared" si="0"/>
        <v>0</v>
      </c>
      <c r="S56" s="36"/>
      <c r="T56" s="37"/>
      <c r="U56" s="37"/>
      <c r="V56" s="28"/>
      <c r="W56" s="29"/>
      <c r="X56" s="10"/>
      <c r="Y56" s="11"/>
    </row>
    <row r="57" spans="1:25" hidden="1" x14ac:dyDescent="0.25">
      <c r="A57" s="49"/>
      <c r="B57" s="55"/>
      <c r="C57" s="56"/>
      <c r="D57" s="57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25">
        <f t="shared" si="0"/>
        <v>0</v>
      </c>
      <c r="S57" s="36"/>
      <c r="T57" s="37"/>
      <c r="U57" s="37"/>
      <c r="V57" s="28"/>
      <c r="W57" s="29"/>
      <c r="X57" s="10"/>
      <c r="Y57" s="11"/>
    </row>
    <row r="58" spans="1:25" hidden="1" x14ac:dyDescent="0.25">
      <c r="A58" s="49"/>
      <c r="B58" s="55"/>
      <c r="C58" s="56"/>
      <c r="D58" s="57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25">
        <f t="shared" si="0"/>
        <v>0</v>
      </c>
      <c r="S58" s="36"/>
      <c r="T58" s="37"/>
      <c r="U58" s="37"/>
      <c r="V58" s="28"/>
      <c r="W58" s="29"/>
      <c r="X58" s="10"/>
      <c r="Y58" s="11"/>
    </row>
    <row r="59" spans="1:25" hidden="1" x14ac:dyDescent="0.25">
      <c r="A59" s="49"/>
      <c r="B59" s="55"/>
      <c r="C59" s="56"/>
      <c r="D59" s="57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25">
        <f t="shared" si="0"/>
        <v>0</v>
      </c>
      <c r="S59" s="36"/>
      <c r="T59" s="37"/>
      <c r="U59" s="37"/>
      <c r="V59" s="28"/>
      <c r="W59" s="29"/>
      <c r="X59" s="10"/>
      <c r="Y59" s="11"/>
    </row>
    <row r="60" spans="1:25" hidden="1" x14ac:dyDescent="0.25">
      <c r="A60" s="49"/>
      <c r="B60" s="55"/>
      <c r="C60" s="56"/>
      <c r="D60" s="57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25">
        <f t="shared" si="0"/>
        <v>0</v>
      </c>
      <c r="S60" s="36"/>
      <c r="T60" s="37"/>
      <c r="U60" s="37"/>
      <c r="V60" s="28"/>
      <c r="W60" s="29"/>
      <c r="X60" s="10"/>
      <c r="Y60" s="11"/>
    </row>
    <row r="61" spans="1:25" hidden="1" x14ac:dyDescent="0.25">
      <c r="A61" s="49"/>
      <c r="B61" s="55"/>
      <c r="C61" s="56"/>
      <c r="D61" s="57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25">
        <f t="shared" si="0"/>
        <v>0</v>
      </c>
      <c r="S61" s="36"/>
      <c r="T61" s="37"/>
      <c r="U61" s="37"/>
      <c r="V61" s="28"/>
      <c r="W61" s="29"/>
      <c r="X61" s="10"/>
      <c r="Y61" s="11"/>
    </row>
    <row r="62" spans="1:25" hidden="1" x14ac:dyDescent="0.25">
      <c r="A62" s="49"/>
      <c r="B62" s="55"/>
      <c r="C62" s="56"/>
      <c r="D62" s="57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25">
        <f t="shared" si="0"/>
        <v>0</v>
      </c>
      <c r="S62" s="36"/>
      <c r="T62" s="37"/>
      <c r="U62" s="37"/>
      <c r="V62" s="28"/>
      <c r="W62" s="29"/>
      <c r="X62" s="10"/>
      <c r="Y62" s="11"/>
    </row>
    <row r="63" spans="1:25" hidden="1" x14ac:dyDescent="0.25">
      <c r="A63" s="49"/>
      <c r="B63" s="55"/>
      <c r="C63" s="56"/>
      <c r="D63" s="57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25">
        <f t="shared" si="0"/>
        <v>0</v>
      </c>
      <c r="S63" s="36"/>
      <c r="T63" s="37"/>
      <c r="U63" s="37"/>
      <c r="V63" s="28"/>
      <c r="W63" s="29"/>
      <c r="X63" s="10"/>
      <c r="Y63" s="11"/>
    </row>
    <row r="64" spans="1:25" hidden="1" x14ac:dyDescent="0.25">
      <c r="A64" s="49"/>
      <c r="B64" s="55"/>
      <c r="C64" s="56"/>
      <c r="D64" s="57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25">
        <f t="shared" si="0"/>
        <v>0</v>
      </c>
      <c r="S64" s="36"/>
      <c r="T64" s="37"/>
      <c r="U64" s="37"/>
      <c r="V64" s="28"/>
      <c r="W64" s="29"/>
      <c r="X64" s="10"/>
      <c r="Y64" s="11"/>
    </row>
    <row r="65" spans="1:25" hidden="1" x14ac:dyDescent="0.25">
      <c r="A65" s="73"/>
      <c r="B65" s="31"/>
      <c r="C65" s="32"/>
      <c r="D65" s="7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25">
        <f t="shared" si="0"/>
        <v>0</v>
      </c>
      <c r="S65" s="36"/>
      <c r="T65" s="37"/>
      <c r="U65" s="37"/>
      <c r="V65" s="28"/>
      <c r="W65" s="29"/>
      <c r="X65" s="10"/>
      <c r="Y65" s="11"/>
    </row>
    <row r="66" spans="1:25" hidden="1" x14ac:dyDescent="0.25">
      <c r="A66" s="49"/>
      <c r="B66" s="55"/>
      <c r="C66" s="75"/>
      <c r="D66" s="57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25">
        <f t="shared" ref="R66:R98" si="1">SUM(E66:Q66)</f>
        <v>0</v>
      </c>
      <c r="S66" s="36"/>
      <c r="T66" s="37"/>
      <c r="U66" s="37"/>
      <c r="V66" s="28"/>
      <c r="W66" s="29"/>
      <c r="X66" s="10"/>
      <c r="Y66" s="11"/>
    </row>
    <row r="67" spans="1:25" hidden="1" x14ac:dyDescent="0.25">
      <c r="A67" s="49"/>
      <c r="B67" s="55"/>
      <c r="C67" s="56"/>
      <c r="D67" s="57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25">
        <f t="shared" si="1"/>
        <v>0</v>
      </c>
      <c r="S67" s="36"/>
      <c r="T67" s="37"/>
      <c r="U67" s="37"/>
      <c r="V67" s="28"/>
      <c r="W67" s="29"/>
      <c r="X67" s="10"/>
      <c r="Y67" s="11"/>
    </row>
    <row r="68" spans="1:25" hidden="1" x14ac:dyDescent="0.25">
      <c r="A68" s="49"/>
      <c r="B68" s="55"/>
      <c r="C68" s="56"/>
      <c r="D68" s="57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25">
        <f t="shared" si="1"/>
        <v>0</v>
      </c>
      <c r="S68" s="36"/>
      <c r="T68" s="37"/>
      <c r="U68" s="37"/>
      <c r="V68" s="28"/>
      <c r="W68" s="29"/>
      <c r="X68" s="10"/>
      <c r="Y68" s="11"/>
    </row>
    <row r="69" spans="1:25" hidden="1" x14ac:dyDescent="0.25">
      <c r="A69" s="49"/>
      <c r="B69" s="55"/>
      <c r="C69" s="56"/>
      <c r="D69" s="57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25">
        <f t="shared" si="1"/>
        <v>0</v>
      </c>
      <c r="S69" s="36"/>
      <c r="T69" s="37"/>
      <c r="U69" s="37"/>
      <c r="V69" s="28"/>
      <c r="W69" s="29"/>
      <c r="X69" s="10"/>
      <c r="Y69" s="11"/>
    </row>
    <row r="70" spans="1:25" hidden="1" x14ac:dyDescent="0.25">
      <c r="A70" s="49"/>
      <c r="B70" s="55"/>
      <c r="C70" s="75"/>
      <c r="D70" s="5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25">
        <f t="shared" si="1"/>
        <v>0</v>
      </c>
      <c r="S70" s="36"/>
      <c r="T70" s="37"/>
      <c r="U70" s="37"/>
      <c r="V70" s="28"/>
      <c r="W70" s="29"/>
      <c r="X70" s="10"/>
      <c r="Y70" s="11"/>
    </row>
    <row r="71" spans="1:25" hidden="1" x14ac:dyDescent="0.25">
      <c r="A71" s="49"/>
      <c r="B71" s="55"/>
      <c r="C71" s="56"/>
      <c r="D71" s="5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25">
        <f t="shared" si="1"/>
        <v>0</v>
      </c>
      <c r="S71" s="36"/>
      <c r="T71" s="37"/>
      <c r="U71" s="37"/>
      <c r="V71" s="28"/>
      <c r="W71" s="29"/>
      <c r="X71" s="10"/>
      <c r="Y71" s="11"/>
    </row>
    <row r="72" spans="1:25" hidden="1" x14ac:dyDescent="0.25">
      <c r="A72" s="49"/>
      <c r="B72" s="76"/>
      <c r="C72" s="77"/>
      <c r="D72" s="7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25">
        <f t="shared" si="1"/>
        <v>0</v>
      </c>
      <c r="S72" s="36"/>
      <c r="T72" s="37"/>
      <c r="U72" s="37"/>
      <c r="V72" s="28"/>
      <c r="W72" s="29"/>
      <c r="X72" s="10"/>
      <c r="Y72" s="11"/>
    </row>
    <row r="73" spans="1:25" hidden="1" x14ac:dyDescent="0.25">
      <c r="A73" s="78"/>
      <c r="B73" s="79"/>
      <c r="C73" s="44"/>
      <c r="D73" s="46"/>
      <c r="E73" s="80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25">
        <f t="shared" si="1"/>
        <v>0</v>
      </c>
      <c r="S73" s="36"/>
      <c r="T73" s="37"/>
      <c r="U73" s="37"/>
      <c r="V73" s="28"/>
      <c r="W73" s="29"/>
      <c r="X73" s="10"/>
      <c r="Y73" s="11"/>
    </row>
    <row r="74" spans="1:25" hidden="1" x14ac:dyDescent="0.25">
      <c r="A74" s="78"/>
      <c r="B74" s="79"/>
      <c r="C74" s="81"/>
      <c r="D74" s="46"/>
      <c r="E74" s="80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25">
        <f t="shared" si="1"/>
        <v>0</v>
      </c>
      <c r="S74" s="36"/>
      <c r="T74" s="37"/>
      <c r="U74" s="37"/>
      <c r="V74" s="28"/>
      <c r="W74" s="29"/>
      <c r="X74" s="10"/>
      <c r="Y74" s="11"/>
    </row>
    <row r="75" spans="1:25" hidden="1" x14ac:dyDescent="0.25">
      <c r="A75" s="78"/>
      <c r="B75" s="79"/>
      <c r="C75" s="44"/>
      <c r="D75" s="46"/>
      <c r="E75" s="80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25">
        <f t="shared" si="1"/>
        <v>0</v>
      </c>
      <c r="S75" s="36"/>
      <c r="T75" s="37"/>
      <c r="U75" s="37"/>
      <c r="V75" s="28"/>
      <c r="W75" s="29"/>
      <c r="X75" s="10"/>
      <c r="Y75" s="11"/>
    </row>
    <row r="76" spans="1:25" hidden="1" x14ac:dyDescent="0.25">
      <c r="A76" s="78"/>
      <c r="B76" s="79"/>
      <c r="C76" s="44"/>
      <c r="D76" s="46"/>
      <c r="E76" s="80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25">
        <f t="shared" si="1"/>
        <v>0</v>
      </c>
      <c r="S76" s="36"/>
      <c r="T76" s="37"/>
      <c r="U76" s="37"/>
      <c r="V76" s="28"/>
      <c r="W76" s="29"/>
      <c r="X76" s="10"/>
      <c r="Y76" s="11"/>
    </row>
    <row r="77" spans="1:25" hidden="1" x14ac:dyDescent="0.25">
      <c r="A77" s="78"/>
      <c r="B77" s="79"/>
      <c r="C77" s="81"/>
      <c r="D77" s="46"/>
      <c r="E77" s="80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25">
        <f t="shared" si="1"/>
        <v>0</v>
      </c>
      <c r="S77" s="36"/>
      <c r="T77" s="37"/>
      <c r="U77" s="37"/>
      <c r="V77" s="28"/>
      <c r="W77" s="29"/>
      <c r="X77" s="10"/>
      <c r="Y77" s="11"/>
    </row>
    <row r="78" spans="1:25" hidden="1" x14ac:dyDescent="0.25">
      <c r="A78" s="78"/>
      <c r="B78" s="79"/>
      <c r="C78" s="44"/>
      <c r="D78" s="46"/>
      <c r="E78" s="80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25">
        <f t="shared" si="1"/>
        <v>0</v>
      </c>
      <c r="S78" s="36"/>
      <c r="T78" s="37"/>
      <c r="U78" s="37"/>
      <c r="V78" s="28"/>
      <c r="W78" s="29"/>
      <c r="X78" s="10"/>
      <c r="Y78" s="11"/>
    </row>
    <row r="79" spans="1:25" hidden="1" x14ac:dyDescent="0.25">
      <c r="A79" s="78"/>
      <c r="B79" s="82"/>
      <c r="C79" s="83"/>
      <c r="D79" s="84"/>
      <c r="E79" s="80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25">
        <f t="shared" si="1"/>
        <v>0</v>
      </c>
      <c r="S79" s="36"/>
      <c r="T79" s="37"/>
      <c r="U79" s="37"/>
      <c r="V79" s="28"/>
      <c r="W79" s="29"/>
      <c r="X79" s="10"/>
      <c r="Y79" s="11"/>
    </row>
    <row r="80" spans="1:25" hidden="1" x14ac:dyDescent="0.25">
      <c r="A80" s="31"/>
      <c r="B80" s="85"/>
      <c r="C80" s="86"/>
      <c r="D80" s="87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25">
        <f t="shared" si="1"/>
        <v>0</v>
      </c>
      <c r="S80" s="36"/>
      <c r="T80" s="37"/>
      <c r="U80" s="37"/>
      <c r="V80" s="28"/>
      <c r="W80" s="29"/>
      <c r="X80" s="10"/>
      <c r="Y80" s="11"/>
    </row>
    <row r="81" spans="1:25" hidden="1" x14ac:dyDescent="0.25">
      <c r="A81" s="31"/>
      <c r="B81" s="88"/>
      <c r="C81" s="89"/>
      <c r="D81" s="65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25">
        <f t="shared" si="1"/>
        <v>0</v>
      </c>
      <c r="S81" s="36"/>
      <c r="T81" s="37"/>
      <c r="U81" s="37"/>
      <c r="V81" s="28"/>
      <c r="W81" s="29"/>
      <c r="X81" s="10"/>
      <c r="Y81" s="11"/>
    </row>
    <row r="82" spans="1:25" hidden="1" x14ac:dyDescent="0.25">
      <c r="A82" s="31"/>
      <c r="B82" s="88"/>
      <c r="C82" s="89"/>
      <c r="D82" s="65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25">
        <f t="shared" si="1"/>
        <v>0</v>
      </c>
      <c r="S82" s="36"/>
      <c r="T82" s="37"/>
      <c r="U82" s="37"/>
      <c r="V82" s="28"/>
      <c r="W82" s="29"/>
      <c r="X82" s="10"/>
      <c r="Y82" s="11"/>
    </row>
    <row r="83" spans="1:25" hidden="1" x14ac:dyDescent="0.25">
      <c r="A83" s="31"/>
      <c r="B83" s="88"/>
      <c r="C83" s="89"/>
      <c r="D83" s="65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25">
        <f t="shared" si="1"/>
        <v>0</v>
      </c>
      <c r="S83" s="36"/>
      <c r="T83" s="37"/>
      <c r="U83" s="37"/>
      <c r="V83" s="28"/>
      <c r="W83" s="29"/>
      <c r="X83" s="10"/>
      <c r="Y83" s="11"/>
    </row>
    <row r="84" spans="1:25" hidden="1" x14ac:dyDescent="0.25">
      <c r="A84" s="49"/>
      <c r="B84" s="55"/>
      <c r="C84" s="89"/>
      <c r="D84" s="57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25">
        <f t="shared" si="1"/>
        <v>0</v>
      </c>
      <c r="S84" s="36"/>
      <c r="T84" s="37"/>
      <c r="U84" s="37"/>
      <c r="V84" s="28"/>
      <c r="W84" s="29"/>
      <c r="X84" s="10"/>
      <c r="Y84" s="11"/>
    </row>
    <row r="85" spans="1:25" hidden="1" x14ac:dyDescent="0.25">
      <c r="A85" s="49"/>
      <c r="B85" s="55"/>
      <c r="C85" s="89"/>
      <c r="D85" s="57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25">
        <f t="shared" si="1"/>
        <v>0</v>
      </c>
      <c r="S85" s="36"/>
      <c r="T85" s="37"/>
      <c r="U85" s="37"/>
      <c r="V85" s="28"/>
      <c r="W85" s="29"/>
      <c r="X85" s="10"/>
      <c r="Y85" s="11"/>
    </row>
    <row r="86" spans="1:25" hidden="1" x14ac:dyDescent="0.25">
      <c r="A86" s="90"/>
      <c r="B86" s="91"/>
      <c r="C86" s="92"/>
      <c r="D86" s="9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25">
        <f t="shared" si="1"/>
        <v>0</v>
      </c>
      <c r="S86" s="36"/>
      <c r="T86" s="94"/>
      <c r="U86" s="94"/>
      <c r="V86" s="28"/>
      <c r="W86" s="29"/>
      <c r="X86" s="10"/>
      <c r="Y86" s="11"/>
    </row>
    <row r="87" spans="1:25" hidden="1" x14ac:dyDescent="0.25">
      <c r="A87" s="31"/>
      <c r="B87" s="88"/>
      <c r="C87" s="89"/>
      <c r="D87" s="65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25">
        <f t="shared" si="1"/>
        <v>0</v>
      </c>
      <c r="S87" s="36"/>
      <c r="T87" s="37"/>
      <c r="U87" s="37"/>
      <c r="V87" s="28"/>
      <c r="W87" s="29"/>
      <c r="X87" s="10"/>
      <c r="Y87" s="11"/>
    </row>
    <row r="88" spans="1:25" hidden="1" x14ac:dyDescent="0.25">
      <c r="A88" s="31"/>
      <c r="B88" s="88"/>
      <c r="C88" s="89"/>
      <c r="D88" s="65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25">
        <f t="shared" si="1"/>
        <v>0</v>
      </c>
      <c r="S88" s="36"/>
      <c r="T88" s="37"/>
      <c r="U88" s="37"/>
      <c r="V88" s="28"/>
      <c r="W88" s="29"/>
      <c r="X88" s="10"/>
      <c r="Y88" s="11"/>
    </row>
    <row r="89" spans="1:25" hidden="1" x14ac:dyDescent="0.25">
      <c r="A89" s="31"/>
      <c r="B89" s="88"/>
      <c r="C89" s="77"/>
      <c r="D89" s="65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25">
        <f t="shared" si="1"/>
        <v>0</v>
      </c>
      <c r="S89" s="36"/>
      <c r="T89" s="37"/>
      <c r="U89" s="37"/>
      <c r="V89" s="28"/>
      <c r="W89" s="29"/>
      <c r="X89" s="10"/>
      <c r="Y89" s="11"/>
    </row>
    <row r="90" spans="1:25" hidden="1" x14ac:dyDescent="0.25">
      <c r="A90" s="31"/>
      <c r="B90" s="55"/>
      <c r="C90" s="89"/>
      <c r="D90" s="65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25">
        <f t="shared" si="1"/>
        <v>0</v>
      </c>
      <c r="S90" s="36"/>
      <c r="T90" s="37"/>
      <c r="U90" s="37"/>
      <c r="V90" s="28"/>
      <c r="W90" s="29"/>
      <c r="X90" s="10"/>
      <c r="Y90" s="11"/>
    </row>
    <row r="91" spans="1:25" hidden="1" x14ac:dyDescent="0.25">
      <c r="A91" s="31"/>
      <c r="B91" s="55"/>
      <c r="C91" s="89"/>
      <c r="D91" s="65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25">
        <f t="shared" si="1"/>
        <v>0</v>
      </c>
      <c r="S91" s="36"/>
      <c r="T91" s="37"/>
      <c r="U91" s="37"/>
      <c r="V91" s="28"/>
      <c r="W91" s="29"/>
      <c r="X91" s="10"/>
      <c r="Y91" s="11"/>
    </row>
    <row r="92" spans="1:25" hidden="1" x14ac:dyDescent="0.25">
      <c r="A92" s="31"/>
      <c r="B92" s="88"/>
      <c r="C92" s="89"/>
      <c r="D92" s="65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25">
        <f t="shared" si="1"/>
        <v>0</v>
      </c>
      <c r="S92" s="36"/>
      <c r="T92" s="37"/>
      <c r="U92" s="37"/>
      <c r="V92" s="28"/>
      <c r="W92" s="29"/>
      <c r="X92" s="10"/>
      <c r="Y92" s="11"/>
    </row>
    <row r="93" spans="1:25" hidden="1" x14ac:dyDescent="0.25">
      <c r="A93" s="31"/>
      <c r="B93" s="88"/>
      <c r="C93" s="89"/>
      <c r="D93" s="65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25">
        <f t="shared" si="1"/>
        <v>0</v>
      </c>
      <c r="S93" s="36"/>
      <c r="T93" s="37"/>
      <c r="U93" s="37"/>
      <c r="V93" s="28"/>
      <c r="W93" s="29"/>
      <c r="X93" s="10"/>
      <c r="Y93" s="11"/>
    </row>
    <row r="94" spans="1:25" hidden="1" x14ac:dyDescent="0.25">
      <c r="A94" s="31"/>
      <c r="B94" s="88"/>
      <c r="C94" s="89"/>
      <c r="D94" s="65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>
        <f t="shared" si="1"/>
        <v>0</v>
      </c>
      <c r="S94" s="36"/>
      <c r="T94" s="37"/>
      <c r="U94" s="37"/>
      <c r="V94" s="28"/>
      <c r="W94" s="29"/>
      <c r="X94" s="10"/>
      <c r="Y94" s="11"/>
    </row>
    <row r="95" spans="1:25" hidden="1" x14ac:dyDescent="0.25">
      <c r="A95" s="31"/>
      <c r="B95" s="95"/>
      <c r="C95" s="96"/>
      <c r="D95" s="97"/>
      <c r="E95" s="80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98"/>
      <c r="R95" s="35">
        <f t="shared" si="1"/>
        <v>0</v>
      </c>
      <c r="S95" s="36"/>
      <c r="T95" s="37"/>
      <c r="U95" s="37"/>
      <c r="V95" s="28"/>
      <c r="W95" s="29"/>
      <c r="X95" s="10"/>
      <c r="Y95" s="11"/>
    </row>
    <row r="96" spans="1:25" hidden="1" x14ac:dyDescent="0.25">
      <c r="A96" s="31"/>
      <c r="B96" s="95"/>
      <c r="C96" s="89"/>
      <c r="D96" s="97"/>
      <c r="E96" s="8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98"/>
      <c r="R96" s="35">
        <f t="shared" si="1"/>
        <v>0</v>
      </c>
      <c r="S96" s="36"/>
      <c r="T96" s="37"/>
      <c r="U96" s="37"/>
      <c r="V96" s="28"/>
      <c r="W96" s="29"/>
      <c r="X96" s="10"/>
      <c r="Y96" s="11"/>
    </row>
    <row r="97" spans="1:25" hidden="1" x14ac:dyDescent="0.25">
      <c r="A97" s="31"/>
      <c r="B97" s="95"/>
      <c r="C97" s="96"/>
      <c r="D97" s="97"/>
      <c r="E97" s="8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98"/>
      <c r="R97" s="35">
        <f t="shared" si="1"/>
        <v>0</v>
      </c>
      <c r="S97" s="36"/>
      <c r="T97" s="37"/>
      <c r="U97" s="37"/>
      <c r="V97" s="28"/>
      <c r="W97" s="29"/>
      <c r="X97" s="10"/>
      <c r="Y97" s="11"/>
    </row>
    <row r="98" spans="1:25" ht="15.75" thickBot="1" x14ac:dyDescent="0.3">
      <c r="A98" s="99"/>
      <c r="B98" s="88"/>
      <c r="C98" s="89"/>
      <c r="D98" s="65"/>
      <c r="E98" s="80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98"/>
      <c r="R98" s="35">
        <f t="shared" si="1"/>
        <v>0</v>
      </c>
      <c r="S98" s="36"/>
      <c r="T98" s="37"/>
      <c r="U98" s="37"/>
      <c r="V98" s="28"/>
      <c r="W98" s="29"/>
      <c r="X98" s="10"/>
      <c r="Y98" s="11"/>
    </row>
    <row r="99" spans="1:25" ht="15.75" thickBot="1" x14ac:dyDescent="0.3">
      <c r="A99" s="11"/>
      <c r="B99" s="11"/>
      <c r="C99" s="11"/>
      <c r="D99" s="100">
        <f>SUM(D3:D98)</f>
        <v>8740.5199999999986</v>
      </c>
      <c r="E99" s="101">
        <f>SUM(E3:E98)</f>
        <v>1598.2699999999998</v>
      </c>
      <c r="F99" s="101">
        <f t="shared" ref="F99:Q99" si="2">SUM(F3:F98)</f>
        <v>0</v>
      </c>
      <c r="G99" s="101">
        <f t="shared" si="2"/>
        <v>0</v>
      </c>
      <c r="H99" s="101">
        <f t="shared" si="2"/>
        <v>0</v>
      </c>
      <c r="I99" s="101">
        <f t="shared" si="2"/>
        <v>212.27</v>
      </c>
      <c r="J99" s="101">
        <f t="shared" si="2"/>
        <v>142.11000000000001</v>
      </c>
      <c r="K99" s="101">
        <f t="shared" si="2"/>
        <v>150</v>
      </c>
      <c r="L99" s="101">
        <f t="shared" si="2"/>
        <v>0</v>
      </c>
      <c r="M99" s="101">
        <f t="shared" si="2"/>
        <v>4</v>
      </c>
      <c r="N99" s="101">
        <f t="shared" si="2"/>
        <v>0</v>
      </c>
      <c r="O99" s="101">
        <f t="shared" si="2"/>
        <v>0</v>
      </c>
      <c r="P99" s="101">
        <f t="shared" si="2"/>
        <v>0</v>
      </c>
      <c r="Q99" s="101">
        <f t="shared" si="2"/>
        <v>0</v>
      </c>
      <c r="R99" s="101">
        <f>SUM(R3:R98)</f>
        <v>2106.6500000000005</v>
      </c>
      <c r="S99" s="101">
        <f t="shared" ref="S99:U99" si="3">SUM(S4:S98)</f>
        <v>138.66999999999999</v>
      </c>
      <c r="T99" s="101">
        <f t="shared" si="3"/>
        <v>6495.2</v>
      </c>
      <c r="U99" s="101">
        <f t="shared" si="3"/>
        <v>0</v>
      </c>
      <c r="V99" s="102">
        <f>SUM(V4:V94)</f>
        <v>720.64</v>
      </c>
      <c r="W99" s="10"/>
      <c r="X99" s="10"/>
      <c r="Y99" s="11"/>
    </row>
    <row r="100" spans="1:25" ht="26.25" customHeight="1" x14ac:dyDescent="0.25">
      <c r="A100" s="153" t="s">
        <v>49</v>
      </c>
      <c r="B100" s="154"/>
      <c r="C100" s="155"/>
      <c r="D100" s="104"/>
      <c r="E100" s="105">
        <f>E99/6*6</f>
        <v>1598.2699999999995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280</v>
      </c>
      <c r="L100" s="105">
        <v>300</v>
      </c>
      <c r="M100" s="105">
        <v>4</v>
      </c>
      <c r="N100" s="105">
        <v>0</v>
      </c>
      <c r="O100" s="105">
        <v>0</v>
      </c>
      <c r="P100" s="105">
        <v>0</v>
      </c>
      <c r="Q100" s="105">
        <v>0</v>
      </c>
      <c r="R100" s="106">
        <f>SUM(E100:Q100)</f>
        <v>2182.2699999999995</v>
      </c>
      <c r="S100" s="103"/>
      <c r="T100" s="103"/>
      <c r="U100" s="103"/>
      <c r="V100" s="103"/>
      <c r="W100" s="107"/>
      <c r="X100" s="107"/>
      <c r="Y100" s="103"/>
    </row>
    <row r="101" spans="1:25" x14ac:dyDescent="0.25">
      <c r="A101" s="103"/>
      <c r="B101" s="153" t="s">
        <v>50</v>
      </c>
      <c r="C101" s="155"/>
      <c r="D101" s="104"/>
      <c r="E101" s="108">
        <f t="shared" ref="E101:U101" si="4">E2-E99-E100</f>
        <v>3.4600000000007185</v>
      </c>
      <c r="F101" s="108">
        <f t="shared" si="4"/>
        <v>50</v>
      </c>
      <c r="G101" s="108">
        <f t="shared" si="4"/>
        <v>200</v>
      </c>
      <c r="H101" s="108">
        <f t="shared" si="4"/>
        <v>400</v>
      </c>
      <c r="I101" s="108">
        <f t="shared" si="4"/>
        <v>287.73</v>
      </c>
      <c r="J101" s="108">
        <f t="shared" si="4"/>
        <v>77.889999999999986</v>
      </c>
      <c r="K101" s="108">
        <f t="shared" si="4"/>
        <v>-10</v>
      </c>
      <c r="L101" s="108">
        <f t="shared" si="4"/>
        <v>400</v>
      </c>
      <c r="M101" s="108">
        <f t="shared" si="4"/>
        <v>22</v>
      </c>
      <c r="N101" s="108">
        <f t="shared" si="4"/>
        <v>580</v>
      </c>
      <c r="O101" s="108">
        <f t="shared" si="4"/>
        <v>50</v>
      </c>
      <c r="P101" s="108">
        <f t="shared" si="4"/>
        <v>900</v>
      </c>
      <c r="Q101" s="108">
        <f t="shared" si="4"/>
        <v>350</v>
      </c>
      <c r="R101" s="109">
        <f t="shared" si="4"/>
        <v>3311.08</v>
      </c>
      <c r="S101" s="108">
        <f t="shared" si="4"/>
        <v>557.5</v>
      </c>
      <c r="T101" s="108">
        <f t="shared" si="4"/>
        <v>42368.210000000006</v>
      </c>
      <c r="U101" s="108">
        <f t="shared" si="4"/>
        <v>14338.36</v>
      </c>
      <c r="V101" s="108"/>
      <c r="W101" s="107"/>
      <c r="X101" s="107"/>
      <c r="Y101" s="103"/>
    </row>
    <row r="102" spans="1:25" x14ac:dyDescent="0.25">
      <c r="A102" s="11"/>
      <c r="B102" s="11"/>
      <c r="C102" s="11"/>
      <c r="D102" s="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"/>
      <c r="T102" s="11"/>
      <c r="U102" s="11"/>
      <c r="V102" s="11"/>
      <c r="W102" s="10"/>
      <c r="X102" s="10"/>
      <c r="Y102" s="11"/>
    </row>
    <row r="103" spans="1:25" x14ac:dyDescent="0.25">
      <c r="A103" s="11"/>
      <c r="B103" s="11"/>
      <c r="C103" s="11"/>
      <c r="D103" s="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 t="s">
        <v>51</v>
      </c>
      <c r="R103" s="111">
        <f>R2-R99-R100</f>
        <v>3311.08</v>
      </c>
      <c r="S103" s="11"/>
      <c r="T103" s="112"/>
      <c r="U103" s="112"/>
      <c r="V103" s="11"/>
      <c r="W103" s="10"/>
      <c r="X103" s="10"/>
      <c r="Y103" s="11"/>
    </row>
    <row r="104" spans="1:25" x14ac:dyDescent="0.25">
      <c r="A104" s="11"/>
      <c r="B104" s="11"/>
      <c r="C104" s="11"/>
      <c r="D104" s="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"/>
      <c r="T104" s="11"/>
      <c r="U104" s="11"/>
      <c r="V104" s="11"/>
      <c r="W104" s="10"/>
      <c r="X104" s="10"/>
      <c r="Y104" s="11"/>
    </row>
    <row r="105" spans="1:25" x14ac:dyDescent="0.25">
      <c r="R105" t="s">
        <v>54</v>
      </c>
    </row>
  </sheetData>
  <mergeCells count="3">
    <mergeCell ref="A2:D2"/>
    <mergeCell ref="A100:C100"/>
    <mergeCell ref="B101:C10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5BE95-D613-4ECE-AAD0-E5FAD5A1DF94}">
  <dimension ref="A1:U25"/>
  <sheetViews>
    <sheetView tabSelected="1" topLeftCell="B1" workbookViewId="0">
      <selection activeCell="Q23" sqref="Q23:R23"/>
    </sheetView>
  </sheetViews>
  <sheetFormatPr defaultRowHeight="15" x14ac:dyDescent="0.25"/>
  <cols>
    <col min="1" max="1" width="18.28515625" bestFit="1" customWidth="1"/>
    <col min="2" max="2" width="10.5703125" bestFit="1" customWidth="1"/>
    <col min="3" max="3" width="12.28515625" customWidth="1"/>
    <col min="4" max="4" width="9.28515625" bestFit="1" customWidth="1"/>
    <col min="5" max="5" width="17.140625" customWidth="1"/>
    <col min="7" max="7" width="11.140625" customWidth="1"/>
    <col min="9" max="9" width="12.5703125" customWidth="1"/>
    <col min="11" max="11" width="14.140625" customWidth="1"/>
    <col min="12" max="12" width="12.85546875" customWidth="1"/>
    <col min="15" max="15" width="16.140625" customWidth="1"/>
    <col min="17" max="17" width="12.7109375" customWidth="1"/>
    <col min="18" max="18" width="12.85546875" customWidth="1"/>
    <col min="19" max="19" width="13.140625" style="64" customWidth="1"/>
    <col min="20" max="20" width="10.28515625" customWidth="1"/>
  </cols>
  <sheetData>
    <row r="1" spans="1:21" ht="39" thickBot="1" x14ac:dyDescent="0.3">
      <c r="A1" s="118"/>
      <c r="B1" s="113" t="s">
        <v>4</v>
      </c>
      <c r="C1" s="114" t="s">
        <v>5</v>
      </c>
      <c r="D1" s="113" t="s">
        <v>6</v>
      </c>
      <c r="E1" s="113" t="s">
        <v>7</v>
      </c>
      <c r="F1" s="113" t="s">
        <v>8</v>
      </c>
      <c r="G1" s="114" t="s">
        <v>9</v>
      </c>
      <c r="H1" s="114" t="s">
        <v>10</v>
      </c>
      <c r="I1" s="114" t="s">
        <v>53</v>
      </c>
      <c r="J1" s="114" t="s">
        <v>12</v>
      </c>
      <c r="K1" s="114" t="s">
        <v>13</v>
      </c>
      <c r="L1" s="114" t="s">
        <v>14</v>
      </c>
      <c r="M1" s="114" t="s">
        <v>15</v>
      </c>
      <c r="N1" s="113" t="s">
        <v>16</v>
      </c>
      <c r="O1" s="5" t="s">
        <v>81</v>
      </c>
      <c r="P1" s="11"/>
      <c r="Q1" s="6" t="s">
        <v>18</v>
      </c>
      <c r="R1" s="7" t="s">
        <v>19</v>
      </c>
      <c r="S1" s="7" t="s">
        <v>20</v>
      </c>
    </row>
    <row r="2" spans="1:21" ht="15.75" thickBot="1" x14ac:dyDescent="0.3">
      <c r="A2" s="139" t="s">
        <v>86</v>
      </c>
      <c r="B2" s="12">
        <v>3200</v>
      </c>
      <c r="C2" s="12">
        <v>50</v>
      </c>
      <c r="D2" s="12">
        <v>200</v>
      </c>
      <c r="E2" s="12">
        <v>400</v>
      </c>
      <c r="F2" s="12">
        <v>500</v>
      </c>
      <c r="G2" s="12">
        <v>220</v>
      </c>
      <c r="H2" s="12">
        <v>420</v>
      </c>
      <c r="I2" s="12">
        <v>700</v>
      </c>
      <c r="J2" s="12">
        <v>30</v>
      </c>
      <c r="K2" s="12">
        <v>580</v>
      </c>
      <c r="L2" s="12">
        <v>50</v>
      </c>
      <c r="M2" s="12">
        <v>900</v>
      </c>
      <c r="N2" s="12">
        <v>350</v>
      </c>
      <c r="O2" s="138">
        <v>7600</v>
      </c>
      <c r="P2" s="11"/>
      <c r="Q2" s="108">
        <v>557.5</v>
      </c>
      <c r="R2" s="108">
        <v>42368.210000000006</v>
      </c>
      <c r="S2" s="4">
        <v>14338.36</v>
      </c>
    </row>
    <row r="3" spans="1:21" ht="15.75" thickBot="1" x14ac:dyDescent="0.3">
      <c r="A3" s="11" t="s">
        <v>87</v>
      </c>
      <c r="B3" s="137">
        <v>1598.2699999999995</v>
      </c>
      <c r="C3" s="137">
        <v>0</v>
      </c>
      <c r="D3" s="137">
        <v>0</v>
      </c>
      <c r="E3" s="137">
        <v>0</v>
      </c>
      <c r="F3" s="137">
        <v>0</v>
      </c>
      <c r="G3" s="137">
        <v>0</v>
      </c>
      <c r="H3" s="137">
        <v>280</v>
      </c>
      <c r="I3" s="137">
        <v>300</v>
      </c>
      <c r="J3" s="137">
        <v>4</v>
      </c>
      <c r="K3" s="137">
        <v>0</v>
      </c>
      <c r="L3" s="137">
        <v>0</v>
      </c>
      <c r="M3" s="137">
        <v>0</v>
      </c>
      <c r="N3" s="137">
        <v>0</v>
      </c>
      <c r="O3" s="110"/>
      <c r="P3" s="110"/>
      <c r="Q3" s="110"/>
      <c r="R3" s="110"/>
      <c r="S3" s="142">
        <v>3311.08</v>
      </c>
    </row>
    <row r="4" spans="1:21" ht="15.75" thickBot="1" x14ac:dyDescent="0.3">
      <c r="A4" s="11" t="s">
        <v>88</v>
      </c>
      <c r="B4" s="137">
        <v>3.4600000000007185</v>
      </c>
      <c r="C4" s="137">
        <v>50</v>
      </c>
      <c r="D4" s="137">
        <v>200</v>
      </c>
      <c r="E4" s="137">
        <v>400</v>
      </c>
      <c r="F4" s="137">
        <v>287.73</v>
      </c>
      <c r="G4" s="137">
        <v>77.889999999999986</v>
      </c>
      <c r="H4" s="137">
        <v>-10</v>
      </c>
      <c r="I4" s="137">
        <v>400</v>
      </c>
      <c r="J4" s="137">
        <v>22</v>
      </c>
      <c r="K4" s="137">
        <v>580</v>
      </c>
      <c r="L4" s="137">
        <v>50</v>
      </c>
      <c r="M4" s="137">
        <v>900</v>
      </c>
      <c r="N4" s="140">
        <v>350</v>
      </c>
      <c r="O4" s="141">
        <v>3311.08</v>
      </c>
      <c r="P4" s="110"/>
      <c r="Q4" s="110"/>
      <c r="R4" s="110"/>
      <c r="S4" s="116"/>
    </row>
    <row r="5" spans="1:21" x14ac:dyDescent="0.25">
      <c r="A5" s="11"/>
      <c r="B5" s="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</row>
    <row r="6" spans="1:21" x14ac:dyDescent="0.25">
      <c r="A6" s="11"/>
      <c r="B6" s="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6"/>
    </row>
    <row r="7" spans="1:21" ht="39.75" customHeight="1" x14ac:dyDescent="0.25">
      <c r="A7" s="123" t="s">
        <v>2</v>
      </c>
      <c r="B7" s="105" t="s">
        <v>4</v>
      </c>
      <c r="C7" s="124" t="s">
        <v>5</v>
      </c>
      <c r="D7" s="105" t="s">
        <v>6</v>
      </c>
      <c r="E7" s="105" t="s">
        <v>7</v>
      </c>
      <c r="F7" s="105" t="s">
        <v>8</v>
      </c>
      <c r="G7" s="124" t="s">
        <v>9</v>
      </c>
      <c r="H7" s="124" t="s">
        <v>85</v>
      </c>
      <c r="I7" s="125" t="s">
        <v>52</v>
      </c>
      <c r="J7" s="124" t="s">
        <v>12</v>
      </c>
      <c r="K7" s="124" t="s">
        <v>13</v>
      </c>
      <c r="L7" s="124" t="s">
        <v>14</v>
      </c>
      <c r="M7" s="124" t="s">
        <v>15</v>
      </c>
      <c r="N7" s="105" t="s">
        <v>16</v>
      </c>
      <c r="O7" s="126" t="s">
        <v>17</v>
      </c>
      <c r="P7" s="110"/>
      <c r="Q7" s="6" t="s">
        <v>18</v>
      </c>
      <c r="R7" s="7" t="s">
        <v>19</v>
      </c>
      <c r="S7" s="7" t="s">
        <v>20</v>
      </c>
    </row>
    <row r="8" spans="1:21" s="119" customFormat="1" x14ac:dyDescent="0.25">
      <c r="A8" s="127" t="s">
        <v>55</v>
      </c>
      <c r="B8" s="147">
        <v>3500</v>
      </c>
      <c r="C8" s="147">
        <v>100</v>
      </c>
      <c r="D8" s="147">
        <v>500</v>
      </c>
      <c r="E8" s="147">
        <v>200</v>
      </c>
      <c r="F8" s="147">
        <v>500</v>
      </c>
      <c r="G8" s="147">
        <v>220</v>
      </c>
      <c r="H8" s="147">
        <v>440</v>
      </c>
      <c r="I8" s="147">
        <v>700</v>
      </c>
      <c r="J8" s="147">
        <v>30</v>
      </c>
      <c r="K8" s="147">
        <v>500</v>
      </c>
      <c r="L8" s="147">
        <v>0</v>
      </c>
      <c r="M8" s="147">
        <v>750</v>
      </c>
      <c r="N8" s="147">
        <v>160</v>
      </c>
      <c r="O8" s="35">
        <f>SUM(B8:N8)</f>
        <v>7600</v>
      </c>
      <c r="P8" s="110"/>
      <c r="Q8" s="108">
        <v>557.5</v>
      </c>
      <c r="R8" s="108">
        <v>42368.210000000006</v>
      </c>
      <c r="S8" s="108">
        <v>17651</v>
      </c>
      <c r="T8" s="135" t="s">
        <v>56</v>
      </c>
      <c r="U8" s="135"/>
    </row>
    <row r="9" spans="1:21" x14ac:dyDescent="0.25">
      <c r="A9" s="122"/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115"/>
      <c r="M9" s="116"/>
      <c r="N9" s="116"/>
      <c r="O9" s="115"/>
      <c r="P9" s="110"/>
      <c r="Q9" s="11"/>
      <c r="R9">
        <v>5868</v>
      </c>
      <c r="S9" s="64">
        <v>1200</v>
      </c>
      <c r="T9" t="s">
        <v>36</v>
      </c>
      <c r="U9" s="120">
        <v>8670</v>
      </c>
    </row>
    <row r="10" spans="1:21" x14ac:dyDescent="0.25">
      <c r="A10" s="11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>
        <f>7600-O8</f>
        <v>0</v>
      </c>
      <c r="O10" s="117">
        <f>-N10/7600</f>
        <v>0</v>
      </c>
      <c r="P10" s="110"/>
      <c r="Q10" s="143"/>
      <c r="R10" s="136">
        <f>R8-R9</f>
        <v>36500.210000000006</v>
      </c>
      <c r="S10" s="144">
        <f>S8+S9</f>
        <v>18851</v>
      </c>
    </row>
    <row r="11" spans="1:21" x14ac:dyDescent="0.25">
      <c r="A11" s="11"/>
      <c r="B11" s="129">
        <v>2020</v>
      </c>
      <c r="C11" s="129">
        <v>2021</v>
      </c>
      <c r="D11" s="132" t="s">
        <v>70</v>
      </c>
      <c r="E11" s="157" t="s">
        <v>69</v>
      </c>
      <c r="F11" s="158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"/>
      <c r="S11"/>
      <c r="T11">
        <v>23.02</v>
      </c>
      <c r="U11" s="120">
        <v>1200</v>
      </c>
    </row>
    <row r="12" spans="1:21" x14ac:dyDescent="0.25">
      <c r="A12" s="121" t="s">
        <v>57</v>
      </c>
      <c r="B12" s="130">
        <v>3200</v>
      </c>
      <c r="C12" s="130">
        <v>3500</v>
      </c>
      <c r="D12" s="133">
        <f>C12-B12</f>
        <v>300</v>
      </c>
      <c r="E12" s="156" t="s">
        <v>71</v>
      </c>
      <c r="F12" s="156"/>
      <c r="S12"/>
      <c r="T12">
        <v>31.07</v>
      </c>
      <c r="U12" s="120">
        <v>1602</v>
      </c>
    </row>
    <row r="13" spans="1:21" ht="15.75" thickBot="1" x14ac:dyDescent="0.3">
      <c r="A13" s="121" t="s">
        <v>58</v>
      </c>
      <c r="B13" s="130">
        <v>50</v>
      </c>
      <c r="C13" s="130">
        <v>100</v>
      </c>
      <c r="D13" s="133">
        <f t="shared" ref="D13:D24" si="0">C13-B13</f>
        <v>50</v>
      </c>
      <c r="E13" s="156" t="s">
        <v>72</v>
      </c>
      <c r="F13" s="156"/>
      <c r="S13"/>
      <c r="U13" s="120"/>
    </row>
    <row r="14" spans="1:21" ht="15.75" thickBot="1" x14ac:dyDescent="0.3">
      <c r="A14" s="121" t="s">
        <v>59</v>
      </c>
      <c r="B14" s="130">
        <v>200</v>
      </c>
      <c r="C14" s="130">
        <v>500</v>
      </c>
      <c r="D14" s="133">
        <f t="shared" si="0"/>
        <v>300</v>
      </c>
      <c r="E14" s="131" t="s">
        <v>89</v>
      </c>
      <c r="F14" s="121"/>
      <c r="S14"/>
      <c r="T14" s="145" t="s">
        <v>83</v>
      </c>
      <c r="U14" s="146">
        <f>U9-U11-U12</f>
        <v>5868</v>
      </c>
    </row>
    <row r="15" spans="1:21" x14ac:dyDescent="0.25">
      <c r="A15" s="121" t="s">
        <v>60</v>
      </c>
      <c r="B15" s="130">
        <v>400</v>
      </c>
      <c r="C15" s="130">
        <v>200</v>
      </c>
      <c r="D15" s="133">
        <f t="shared" si="0"/>
        <v>-200</v>
      </c>
      <c r="E15" s="131" t="s">
        <v>73</v>
      </c>
      <c r="F15" s="121"/>
      <c r="S15"/>
      <c r="U15" s="120"/>
    </row>
    <row r="16" spans="1:21" x14ac:dyDescent="0.25">
      <c r="A16" s="121" t="s">
        <v>61</v>
      </c>
      <c r="B16" s="130">
        <v>500</v>
      </c>
      <c r="C16" s="130">
        <v>500</v>
      </c>
      <c r="D16" s="133">
        <f t="shared" si="0"/>
        <v>0</v>
      </c>
      <c r="E16" s="131" t="s">
        <v>74</v>
      </c>
      <c r="F16" s="121"/>
      <c r="S16"/>
      <c r="T16" t="s">
        <v>84</v>
      </c>
      <c r="U16" s="120">
        <v>1200</v>
      </c>
    </row>
    <row r="17" spans="1:21" x14ac:dyDescent="0.25">
      <c r="A17" s="121" t="s">
        <v>62</v>
      </c>
      <c r="B17" s="130">
        <v>220</v>
      </c>
      <c r="C17" s="130">
        <v>220</v>
      </c>
      <c r="D17" s="133">
        <f t="shared" si="0"/>
        <v>0</v>
      </c>
      <c r="E17" s="131" t="s">
        <v>75</v>
      </c>
      <c r="F17" s="121"/>
      <c r="S17"/>
      <c r="U17" s="120"/>
    </row>
    <row r="18" spans="1:21" x14ac:dyDescent="0.25">
      <c r="A18" s="121" t="s">
        <v>63</v>
      </c>
      <c r="B18" s="130">
        <v>420</v>
      </c>
      <c r="C18" s="130">
        <v>440</v>
      </c>
      <c r="D18" s="133">
        <f t="shared" si="0"/>
        <v>20</v>
      </c>
      <c r="E18" s="156" t="s">
        <v>76</v>
      </c>
      <c r="F18" s="156"/>
      <c r="Q18" t="s">
        <v>97</v>
      </c>
      <c r="R18">
        <v>16000</v>
      </c>
      <c r="S18"/>
    </row>
    <row r="19" spans="1:21" x14ac:dyDescent="0.25">
      <c r="A19" s="121" t="s">
        <v>64</v>
      </c>
      <c r="B19" s="130">
        <v>700</v>
      </c>
      <c r="C19" s="130">
        <v>400</v>
      </c>
      <c r="D19" s="133">
        <f t="shared" si="0"/>
        <v>-300</v>
      </c>
      <c r="E19" s="156" t="s">
        <v>77</v>
      </c>
      <c r="F19" s="156"/>
      <c r="Q19" t="s">
        <v>95</v>
      </c>
      <c r="R19">
        <v>12000</v>
      </c>
      <c r="S19"/>
    </row>
    <row r="20" spans="1:21" x14ac:dyDescent="0.25">
      <c r="A20" s="121" t="s">
        <v>65</v>
      </c>
      <c r="B20" s="130">
        <v>30</v>
      </c>
      <c r="C20" s="130">
        <v>30</v>
      </c>
      <c r="D20" s="133">
        <f t="shared" si="0"/>
        <v>0</v>
      </c>
      <c r="E20" s="156" t="s">
        <v>78</v>
      </c>
      <c r="F20" s="156"/>
      <c r="Q20" t="s">
        <v>96</v>
      </c>
      <c r="R20">
        <v>4000</v>
      </c>
      <c r="S20"/>
    </row>
    <row r="21" spans="1:21" x14ac:dyDescent="0.25">
      <c r="A21" s="121" t="s">
        <v>66</v>
      </c>
      <c r="B21" s="130">
        <v>580</v>
      </c>
      <c r="C21" s="130">
        <v>500</v>
      </c>
      <c r="D21" s="133">
        <f t="shared" si="0"/>
        <v>-80</v>
      </c>
      <c r="E21" s="156" t="s">
        <v>79</v>
      </c>
      <c r="F21" s="156"/>
      <c r="S21"/>
    </row>
    <row r="22" spans="1:21" x14ac:dyDescent="0.25">
      <c r="A22" s="121" t="s">
        <v>67</v>
      </c>
      <c r="B22" s="130">
        <v>50</v>
      </c>
      <c r="C22" s="130">
        <v>0</v>
      </c>
      <c r="D22" s="133">
        <f t="shared" si="0"/>
        <v>-50</v>
      </c>
      <c r="E22" s="156" t="s">
        <v>73</v>
      </c>
      <c r="F22" s="156"/>
      <c r="S22"/>
    </row>
    <row r="23" spans="1:21" x14ac:dyDescent="0.25">
      <c r="A23" s="121" t="s">
        <v>68</v>
      </c>
      <c r="B23" s="130">
        <v>900</v>
      </c>
      <c r="C23" s="130">
        <v>750</v>
      </c>
      <c r="D23" s="133">
        <f t="shared" si="0"/>
        <v>-150</v>
      </c>
      <c r="E23" s="156" t="s">
        <v>80</v>
      </c>
      <c r="F23" s="156"/>
      <c r="S23"/>
    </row>
    <row r="24" spans="1:21" x14ac:dyDescent="0.25">
      <c r="A24" s="121" t="s">
        <v>16</v>
      </c>
      <c r="B24" s="130">
        <v>350</v>
      </c>
      <c r="C24" s="130">
        <v>100</v>
      </c>
      <c r="D24" s="133">
        <f t="shared" si="0"/>
        <v>-250</v>
      </c>
      <c r="E24" s="156" t="s">
        <v>77</v>
      </c>
      <c r="F24" s="156"/>
      <c r="S24"/>
    </row>
    <row r="25" spans="1:21" x14ac:dyDescent="0.25">
      <c r="S25"/>
    </row>
  </sheetData>
  <mergeCells count="10">
    <mergeCell ref="E22:F22"/>
    <mergeCell ref="E23:F23"/>
    <mergeCell ref="E24:F24"/>
    <mergeCell ref="E11:F11"/>
    <mergeCell ref="E12:F12"/>
    <mergeCell ref="E13:F13"/>
    <mergeCell ref="E18:F18"/>
    <mergeCell ref="E19:F19"/>
    <mergeCell ref="E20:F20"/>
    <mergeCell ref="E21:F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CA38-227D-4D16-AE00-31E29C58AE67}">
  <dimension ref="A15:F21"/>
  <sheetViews>
    <sheetView workbookViewId="0">
      <selection activeCell="D15" sqref="D15"/>
    </sheetView>
  </sheetViews>
  <sheetFormatPr defaultRowHeight="15" x14ac:dyDescent="0.25"/>
  <cols>
    <col min="1" max="1" width="9.85546875" bestFit="1" customWidth="1"/>
    <col min="4" max="4" width="10.5703125" bestFit="1" customWidth="1"/>
  </cols>
  <sheetData>
    <row r="15" spans="2:4" x14ac:dyDescent="0.25">
      <c r="B15" t="s">
        <v>82</v>
      </c>
      <c r="D15" s="148">
        <v>7600</v>
      </c>
    </row>
    <row r="16" spans="2:4" x14ac:dyDescent="0.25">
      <c r="D16" s="148"/>
    </row>
    <row r="17" spans="1:6" x14ac:dyDescent="0.25">
      <c r="A17" t="s">
        <v>92</v>
      </c>
      <c r="B17" t="s">
        <v>91</v>
      </c>
      <c r="D17" s="148">
        <v>289.51</v>
      </c>
    </row>
    <row r="18" spans="1:6" x14ac:dyDescent="0.25">
      <c r="D18" s="148"/>
    </row>
    <row r="19" spans="1:6" x14ac:dyDescent="0.25">
      <c r="A19" t="s">
        <v>93</v>
      </c>
      <c r="B19" t="s">
        <v>90</v>
      </c>
      <c r="D19" s="148">
        <f>D15/D17</f>
        <v>26.251252115643673</v>
      </c>
    </row>
    <row r="20" spans="1:6" ht="15.75" thickBot="1" x14ac:dyDescent="0.3"/>
    <row r="21" spans="1:6" ht="15.75" thickBot="1" x14ac:dyDescent="0.3">
      <c r="A21" t="s">
        <v>94</v>
      </c>
      <c r="B21" t="s">
        <v>90</v>
      </c>
      <c r="D21" s="128">
        <v>26.25</v>
      </c>
      <c r="F21" s="149">
        <f>D21-D19</f>
        <v>-1.2521156436733349E-3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</vt:lpstr>
      <vt:lpstr>Budget Proposal</vt:lpstr>
      <vt:lpstr>Precept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Chignal Parish Clerk</dc:creator>
  <cp:lastModifiedBy>Chignal Parish Clerk</cp:lastModifiedBy>
  <dcterms:created xsi:type="dcterms:W3CDTF">2020-09-25T19:25:35Z</dcterms:created>
  <dcterms:modified xsi:type="dcterms:W3CDTF">2020-10-30T10:35:22Z</dcterms:modified>
</cp:coreProperties>
</file>