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\Dropbox\2019 to 2020\"/>
    </mc:Choice>
  </mc:AlternateContent>
  <xr:revisionPtr revIDLastSave="0" documentId="13_ncr:1_{8FA6F699-D408-4FBA-A8AE-276A402CB9D6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Receipts" sheetId="3" r:id="rId1"/>
    <sheet name="Payments" sheetId="4" r:id="rId2"/>
    <sheet name="Budget 2019 to 2020" sheetId="9" r:id="rId3"/>
    <sheet name="Reconciliation" sheetId="5" r:id="rId4"/>
    <sheet name="Budget 2020 to 2021" sheetId="12" r:id="rId5"/>
    <sheet name="Cil Recon" sheetId="11" r:id="rId6"/>
    <sheet name="Orchard Account" sheetId="10" r:id="rId7"/>
    <sheet name="risklist" sheetId="6" r:id="rId8"/>
    <sheet name="Asset REgister" sheetId="7" r:id="rId9"/>
  </sheets>
  <definedNames>
    <definedName name="_xlnm._FilterDatabase" localSheetId="2" hidden="1">'Budget 2019 to 2020'!$A$1:$Z$100</definedName>
    <definedName name="_xlnm._FilterDatabase" localSheetId="1" hidden="1">Payments!$A$4:$E$100</definedName>
    <definedName name="_xlnm.Print_Area" localSheetId="8">'Asset REgister'!$A$1:$D$25</definedName>
    <definedName name="_xlnm.Print_Area" localSheetId="5">'Cil Recon'!$A$1:$F$25</definedName>
    <definedName name="_xlnm.Print_Area" localSheetId="1">Payments!$A$1:$E$100</definedName>
    <definedName name="_xlnm.Print_Area" localSheetId="0">Receipts!$A$1:$H$27</definedName>
    <definedName name="_xlnm.Print_Area" localSheetId="3">Reconciliation!$A$1:$D$31</definedName>
    <definedName name="_xlnm.Print_Area" localSheetId="7">risklist!$A$1:$E$97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8" i="9" l="1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E98" i="9"/>
  <c r="E18" i="11" l="1"/>
  <c r="E17" i="11"/>
  <c r="C8" i="11"/>
  <c r="E22" i="11" s="1"/>
  <c r="E7" i="11"/>
  <c r="X98" i="9"/>
  <c r="Y98" i="9"/>
  <c r="W94" i="9"/>
  <c r="W95" i="9"/>
  <c r="W96" i="9"/>
  <c r="W97" i="9"/>
  <c r="D98" i="9"/>
  <c r="D100" i="4"/>
  <c r="C24" i="5" l="1"/>
  <c r="W86" i="9" l="1"/>
  <c r="W85" i="9"/>
  <c r="W84" i="9"/>
  <c r="W83" i="9"/>
  <c r="W78" i="9"/>
  <c r="W99" i="9" l="1"/>
  <c r="F17" i="10"/>
  <c r="D17" i="10"/>
  <c r="F21" i="10"/>
  <c r="D26" i="3" l="1"/>
  <c r="E26" i="3"/>
  <c r="F26" i="3"/>
  <c r="G26" i="3"/>
  <c r="C26" i="3"/>
  <c r="W77" i="9"/>
  <c r="W79" i="9"/>
  <c r="W80" i="9"/>
  <c r="W81" i="9"/>
  <c r="W82" i="9"/>
  <c r="W87" i="9"/>
  <c r="W88" i="9"/>
  <c r="W89" i="9"/>
  <c r="W90" i="9"/>
  <c r="W91" i="9"/>
  <c r="W92" i="9"/>
  <c r="W93" i="9"/>
  <c r="W64" i="9" l="1"/>
  <c r="W65" i="9"/>
  <c r="W66" i="9"/>
  <c r="W67" i="9"/>
  <c r="W68" i="9"/>
  <c r="W69" i="9"/>
  <c r="W70" i="9"/>
  <c r="W71" i="9"/>
  <c r="W72" i="9"/>
  <c r="W73" i="9"/>
  <c r="W74" i="9"/>
  <c r="W75" i="9"/>
  <c r="W76" i="9"/>
  <c r="H22" i="3"/>
  <c r="H21" i="3"/>
  <c r="H23" i="3"/>
  <c r="H24" i="3"/>
  <c r="H25" i="3"/>
  <c r="W52" i="9" l="1"/>
  <c r="W32" i="9"/>
  <c r="W33" i="9"/>
  <c r="W34" i="9"/>
  <c r="W16" i="9"/>
  <c r="W51" i="9"/>
  <c r="W37" i="9"/>
  <c r="W3" i="9"/>
  <c r="W22" i="9"/>
  <c r="W23" i="9"/>
  <c r="W24" i="9"/>
  <c r="R3" i="12" l="1"/>
  <c r="Q5" i="12" s="1"/>
  <c r="R5" i="12" s="1"/>
  <c r="H13" i="3" l="1"/>
  <c r="H14" i="3"/>
  <c r="H15" i="3"/>
  <c r="H16" i="3"/>
  <c r="H17" i="3"/>
  <c r="H18" i="3"/>
  <c r="H19" i="3"/>
  <c r="H20" i="3"/>
  <c r="B16" i="11" l="1"/>
  <c r="E24" i="11" s="1"/>
  <c r="C10" i="11"/>
  <c r="B10" i="11"/>
  <c r="E10" i="11" l="1"/>
  <c r="D7" i="5"/>
  <c r="D14" i="5" l="1"/>
  <c r="D29" i="5" s="1"/>
  <c r="W4" i="9"/>
  <c r="W5" i="9"/>
  <c r="W6" i="9"/>
  <c r="W7" i="9"/>
  <c r="W8" i="9"/>
  <c r="W9" i="9"/>
  <c r="W10" i="9"/>
  <c r="W11" i="9"/>
  <c r="W12" i="9"/>
  <c r="W13" i="9"/>
  <c r="W14" i="9"/>
  <c r="W15" i="9"/>
  <c r="W17" i="9"/>
  <c r="W18" i="9"/>
  <c r="W19" i="9"/>
  <c r="W20" i="9"/>
  <c r="W21" i="9"/>
  <c r="W25" i="9"/>
  <c r="W26" i="9"/>
  <c r="W27" i="9"/>
  <c r="W28" i="9"/>
  <c r="W29" i="9"/>
  <c r="W30" i="9"/>
  <c r="W31" i="9"/>
  <c r="W35" i="9"/>
  <c r="W36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3" i="9"/>
  <c r="W54" i="9"/>
  <c r="W55" i="9"/>
  <c r="W56" i="9"/>
  <c r="W57" i="9"/>
  <c r="W58" i="9"/>
  <c r="W59" i="9"/>
  <c r="W60" i="9"/>
  <c r="W61" i="9"/>
  <c r="W62" i="9"/>
  <c r="W63" i="9"/>
  <c r="Z98" i="9"/>
  <c r="W98" i="9" l="1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E100" i="9"/>
  <c r="W100" i="9" l="1"/>
  <c r="W102" i="9"/>
  <c r="H8" i="3" l="1"/>
  <c r="H9" i="3"/>
  <c r="H10" i="3"/>
  <c r="H11" i="3"/>
  <c r="H12" i="3"/>
  <c r="D19" i="5" l="1"/>
  <c r="H7" i="3" l="1"/>
  <c r="H26" i="3" s="1"/>
  <c r="C23" i="5" s="1"/>
  <c r="C25" i="5" s="1"/>
  <c r="C29" i="5" s="1"/>
  <c r="C31" i="5" s="1"/>
  <c r="D24" i="7"/>
</calcChain>
</file>

<file path=xl/sharedStrings.xml><?xml version="1.0" encoding="utf-8"?>
<sst xmlns="http://schemas.openxmlformats.org/spreadsheetml/2006/main" count="981" uniqueCount="435">
  <si>
    <t>Date</t>
  </si>
  <si>
    <t>Item</t>
  </si>
  <si>
    <t>Chignal Parish Council</t>
  </si>
  <si>
    <t>salary</t>
  </si>
  <si>
    <t>training</t>
  </si>
  <si>
    <t>IT &amp; Web</t>
  </si>
  <si>
    <t>Election</t>
  </si>
  <si>
    <t>notice boards</t>
  </si>
  <si>
    <t>insurance</t>
  </si>
  <si>
    <t>EALC RCCE</t>
  </si>
  <si>
    <t>Auditors Internal</t>
  </si>
  <si>
    <t>Play field mowing</t>
  </si>
  <si>
    <t>Bank charges</t>
  </si>
  <si>
    <t>community meets</t>
  </si>
  <si>
    <t>village benches</t>
  </si>
  <si>
    <t>telephone box</t>
  </si>
  <si>
    <t>news letter</t>
  </si>
  <si>
    <t>reserve</t>
  </si>
  <si>
    <t>Grants</t>
  </si>
  <si>
    <t>Total Precept Expenses</t>
  </si>
  <si>
    <t>RECEIPTS</t>
  </si>
  <si>
    <t>Total</t>
  </si>
  <si>
    <t>Details</t>
  </si>
  <si>
    <t>Precept/</t>
  </si>
  <si>
    <t>CIL</t>
  </si>
  <si>
    <t>Interest</t>
  </si>
  <si>
    <t>Other</t>
  </si>
  <si>
    <t>TOTAL</t>
  </si>
  <si>
    <t xml:space="preserve">Grant*  </t>
  </si>
  <si>
    <t>General</t>
  </si>
  <si>
    <t>Village Hall</t>
  </si>
  <si>
    <t>£</t>
  </si>
  <si>
    <t>chq</t>
  </si>
  <si>
    <t>Cheque cashed</t>
  </si>
  <si>
    <t>no</t>
  </si>
  <si>
    <t xml:space="preserve"> Total</t>
  </si>
  <si>
    <t>C/N</t>
  </si>
  <si>
    <t>Cash Book</t>
  </si>
  <si>
    <t>Add reciepts for the year</t>
  </si>
  <si>
    <t>Less payments in the year</t>
  </si>
  <si>
    <t>Closing Balance per Cash Book</t>
  </si>
  <si>
    <t>Clerk Expences</t>
  </si>
  <si>
    <t>Council Meeting hall hire</t>
  </si>
  <si>
    <t>TOTAL Spend</t>
  </si>
  <si>
    <t>Bank Accounts</t>
  </si>
  <si>
    <t>employees</t>
  </si>
  <si>
    <t>Model Standing Orders reviewed Annually</t>
  </si>
  <si>
    <t>conduct for members &amp;</t>
  </si>
  <si>
    <t xml:space="preserve">Adoption of codes of </t>
  </si>
  <si>
    <t>received.</t>
  </si>
  <si>
    <t>gifts &amp; hospitality</t>
  </si>
  <si>
    <t xml:space="preserve">members interests, &amp; </t>
  </si>
  <si>
    <t>up to date</t>
  </si>
  <si>
    <t>Arrangements in place &amp; working</t>
  </si>
  <si>
    <t>recording &amp; monitoring</t>
  </si>
  <si>
    <t>hospitality in place, complete, accurate and</t>
  </si>
  <si>
    <t>Testing of disclosures</t>
  </si>
  <si>
    <t xml:space="preserve">Procedures in place for </t>
  </si>
  <si>
    <t>L/H</t>
  </si>
  <si>
    <t>Register of members' interests &amp; gifts &amp;</t>
  </si>
  <si>
    <t>orders</t>
  </si>
  <si>
    <t>practice and standing</t>
  </si>
  <si>
    <t>In accordance with good</t>
  </si>
  <si>
    <t>L/M</t>
  </si>
  <si>
    <t>Proper document control</t>
  </si>
  <si>
    <t>required</t>
  </si>
  <si>
    <t>required, mtgs called if</t>
  </si>
  <si>
    <t>responding to consultation invitation</t>
  </si>
  <si>
    <t>Extensions applied for if</t>
  </si>
  <si>
    <t>Meeting the laid down timetables when</t>
  </si>
  <si>
    <t>audit</t>
  </si>
  <si>
    <t xml:space="preserve"> </t>
  </si>
  <si>
    <t xml:space="preserve">just before the annual </t>
  </si>
  <si>
    <t>placed on 1 notice board</t>
  </si>
  <si>
    <t>their rights of inspection</t>
  </si>
  <si>
    <t>Notice of inspection rights</t>
  </si>
  <si>
    <t>Responding to electors wishing to exercise</t>
  </si>
  <si>
    <t>in safekeeping</t>
  </si>
  <si>
    <t>with a master copy kept</t>
  </si>
  <si>
    <t>Minutes Published on the website</t>
  </si>
  <si>
    <t>numbered, signed by Chair</t>
  </si>
  <si>
    <t>council business in the minutes</t>
  </si>
  <si>
    <t xml:space="preserve">Minutes properly </t>
  </si>
  <si>
    <t>Proper timely and accurate reporting of</t>
  </si>
  <si>
    <t>monitoring statements</t>
  </si>
  <si>
    <t xml:space="preserve">Regular Budgetary </t>
  </si>
  <si>
    <t>arrangements</t>
  </si>
  <si>
    <t>Budgetary Control arrangements in place &amp; working</t>
  </si>
  <si>
    <t>RFO's year end report</t>
  </si>
  <si>
    <t xml:space="preserve">precept within sound budgetary </t>
  </si>
  <si>
    <t xml:space="preserve">Testing arrangments by Internal Auditor </t>
  </si>
  <si>
    <t>RFO's precept report</t>
  </si>
  <si>
    <t xml:space="preserve">Ensuring the adequacey of the annual </t>
  </si>
  <si>
    <t>H=High/M=Medium/L=Low</t>
  </si>
  <si>
    <t>(L/I)*</t>
  </si>
  <si>
    <t>L=Liklehood / I=Impact</t>
  </si>
  <si>
    <t>ASS</t>
  </si>
  <si>
    <t>OTHER EXTERNAL ARRANGEMENTS &amp; COMMENTS</t>
  </si>
  <si>
    <t>INTERNAL CONTROL</t>
  </si>
  <si>
    <t>INSURANCE COVER</t>
  </si>
  <si>
    <t>RISK</t>
  </si>
  <si>
    <t>RISKS IDENTIFIED</t>
  </si>
  <si>
    <t>taxation issues</t>
  </si>
  <si>
    <t xml:space="preserve">matters of VAT and other </t>
  </si>
  <si>
    <t>RFO trained &amp; further training would be provided on request.</t>
  </si>
  <si>
    <t>training the RFO in</t>
  </si>
  <si>
    <t>Customs &amp; Excise Regs. Especially VAT</t>
  </si>
  <si>
    <t>Testing by Internal Auditor may include VAT returns.</t>
  </si>
  <si>
    <t xml:space="preserve">Regular returns of VAT:  </t>
  </si>
  <si>
    <t>Ensuring all requirements are met under</t>
  </si>
  <si>
    <t>his report.</t>
  </si>
  <si>
    <t>personel committee</t>
  </si>
  <si>
    <t>Checks carried out by the Internal Auditor &amp; issues raised in</t>
  </si>
  <si>
    <t>annually reviewed by the</t>
  </si>
  <si>
    <t>PAYE regime</t>
  </si>
  <si>
    <t>of employment for Clerk</t>
  </si>
  <si>
    <t xml:space="preserve">quarterley and year end returns to HMRC in view of new "real time" </t>
  </si>
  <si>
    <t>Inland Revenue; contracts</t>
  </si>
  <si>
    <t>employment law and Inland Revenue</t>
  </si>
  <si>
    <t>Professional Payroll Services supplier engaged for preparation of monthly</t>
  </si>
  <si>
    <t>Regular returns to the</t>
  </si>
  <si>
    <t>RFO/Payroll service responsibility</t>
  </si>
  <si>
    <t>M/H</t>
  </si>
  <si>
    <t>Ensuring that all requirements are met per</t>
  </si>
  <si>
    <t>being approved.</t>
  </si>
  <si>
    <t xml:space="preserve">which expenditure is </t>
  </si>
  <si>
    <t xml:space="preserve">and correcectly applied. </t>
  </si>
  <si>
    <t>the precise powers under</t>
  </si>
  <si>
    <t>legal powers applicable to local councils</t>
  </si>
  <si>
    <t xml:space="preserve">Review of minutes to ensure legal powers in place, recorded </t>
  </si>
  <si>
    <t>Recording in the worksheet</t>
  </si>
  <si>
    <t>RFO responsibility</t>
  </si>
  <si>
    <t>N/A</t>
  </si>
  <si>
    <t xml:space="preserve">Ensuring all business activities are within </t>
  </si>
  <si>
    <t>with financial records</t>
  </si>
  <si>
    <t xml:space="preserve">for inspection together </t>
  </si>
  <si>
    <t xml:space="preserve">reconciliations available </t>
  </si>
  <si>
    <t>Monthly bank balances</t>
  </si>
  <si>
    <t>etc.</t>
  </si>
  <si>
    <t>from bank statements to cash book &amp; from minutes to reports</t>
  </si>
  <si>
    <t>Testing of income and expenditure from minutes to cashbook,</t>
  </si>
  <si>
    <t>One back up copy kept off site.</t>
  </si>
  <si>
    <t>approval of expenditure.</t>
  </si>
  <si>
    <t>Excel spreadsheet listing all transactions, backed-up monthly.</t>
  </si>
  <si>
    <t xml:space="preserve">arrangements for the </t>
  </si>
  <si>
    <t>year to ensure controls in place and working.</t>
  </si>
  <si>
    <t>financial records &amp; proper</t>
  </si>
  <si>
    <t>accordance with statutory requirements</t>
  </si>
  <si>
    <t>Records scrutinised by independent Internal Auditor once a</t>
  </si>
  <si>
    <t>Regular scrutiny of</t>
  </si>
  <si>
    <t>RFO resonsibility</t>
  </si>
  <si>
    <t xml:space="preserve">Keeping proper financial records in </t>
  </si>
  <si>
    <t xml:space="preserve">disablement. </t>
  </si>
  <si>
    <t xml:space="preserve">disablement or £100 per week for a temporary </t>
  </si>
  <si>
    <t>Employee / Member / Volunteer of £25,000 for death or</t>
  </si>
  <si>
    <t>£10,000,000 including, personal accident cover for</t>
  </si>
  <si>
    <t>Insurance Cover</t>
  </si>
  <si>
    <t>employment</t>
  </si>
  <si>
    <t xml:space="preserve">Insurance Cover  for EMPLOYER LIABILITY, </t>
  </si>
  <si>
    <t xml:space="preserve">Adequate Employer's Liability </t>
  </si>
  <si>
    <t xml:space="preserve">Legal liability as a consequence of </t>
  </si>
  <si>
    <t>adequacy of cover</t>
  </si>
  <si>
    <t>ownership.</t>
  </si>
  <si>
    <t>Insurance Cover PUBLIC LIABILITY £10,000,000</t>
  </si>
  <si>
    <t>Annual Review of Risk &amp;</t>
  </si>
  <si>
    <t xml:space="preserve">Adequate Public Liability </t>
  </si>
  <si>
    <t>H/H</t>
  </si>
  <si>
    <t>Legal liability as a consequence of asset</t>
  </si>
  <si>
    <t>No petty cash account</t>
  </si>
  <si>
    <t>cllrs</t>
  </si>
  <si>
    <t>Appropriate Banking Arrangements in line with Financial Regs</t>
  </si>
  <si>
    <t>authorised to bank by 2</t>
  </si>
  <si>
    <t xml:space="preserve">changes have to be </t>
  </si>
  <si>
    <t>Internal Audit review &amp; testing of anti fraud &amp; corruption</t>
  </si>
  <si>
    <t>Cheques and all other a/c</t>
  </si>
  <si>
    <t>£2,000</t>
  </si>
  <si>
    <t xml:space="preserve">Insurance Cover in FIDELITY GUARANTEE, </t>
  </si>
  <si>
    <t xml:space="preserve">Adequate Fidelity Guarantee </t>
  </si>
  <si>
    <t>L/L</t>
  </si>
  <si>
    <t>Loss of cash through theft or dishonesty</t>
  </si>
  <si>
    <t xml:space="preserve">a 3rd party </t>
  </si>
  <si>
    <t xml:space="preserve">critical damage, loss or non-performance by </t>
  </si>
  <si>
    <t xml:space="preserve">need to provide essential services following </t>
  </si>
  <si>
    <t xml:space="preserve">Adequate Consequential Loss </t>
  </si>
  <si>
    <t xml:space="preserve">The risk of consequential loss of income or </t>
  </si>
  <si>
    <t>providing services or amenities to the public.</t>
  </si>
  <si>
    <t>£10,000,000</t>
  </si>
  <si>
    <t>individuals as a consequence of the council</t>
  </si>
  <si>
    <t xml:space="preserve">Insurance Cover for PUBLIC LIABILITY, </t>
  </si>
  <si>
    <t>The Risk of damage to third party property or</t>
  </si>
  <si>
    <t>Loss / Damage  through fire or flood</t>
  </si>
  <si>
    <t>Buildings, furniture, equipment etc.</t>
  </si>
  <si>
    <t>custodial responsibility</t>
  </si>
  <si>
    <t>assets and investments</t>
  </si>
  <si>
    <t>Assets owned by Council</t>
  </si>
  <si>
    <t xml:space="preserve">owned by the Council or for which they have </t>
  </si>
  <si>
    <t>Regular maintenance arrangements for assets.</t>
  </si>
  <si>
    <t xml:space="preserve">An up to date register of </t>
  </si>
  <si>
    <t>Adequate Insurance Cover for</t>
  </si>
  <si>
    <t>The Protection of Physical Assets :</t>
  </si>
  <si>
    <t>Risk Assessment</t>
  </si>
  <si>
    <t>CHIGNAL PARISH COUNCIL</t>
  </si>
  <si>
    <t>ASSET REGISTER</t>
  </si>
  <si>
    <t>ITEM</t>
  </si>
  <si>
    <t>LOCATION</t>
  </si>
  <si>
    <t>PURCHASE DATE</t>
  </si>
  <si>
    <t>Playing Field</t>
  </si>
  <si>
    <t>Telephone box</t>
  </si>
  <si>
    <t>The Green Chignal St James</t>
  </si>
  <si>
    <t>2 Benches</t>
  </si>
  <si>
    <t>1 Picnic Table</t>
  </si>
  <si>
    <t>3 Benches</t>
  </si>
  <si>
    <t>The Green Playing Field</t>
  </si>
  <si>
    <t>3 Parish Noticeboards</t>
  </si>
  <si>
    <t>The Green</t>
  </si>
  <si>
    <t>St Nicholas Church</t>
  </si>
  <si>
    <t>Laptop</t>
  </si>
  <si>
    <t>Parish Address</t>
  </si>
  <si>
    <t>Printer</t>
  </si>
  <si>
    <t xml:space="preserve">Hard Drive </t>
  </si>
  <si>
    <t>Land  - EX481961</t>
  </si>
  <si>
    <t>STORAGE PAVILLION</t>
  </si>
  <si>
    <t>ORCHARD</t>
  </si>
  <si>
    <t>29.09.2018</t>
  </si>
  <si>
    <t>HUSQVARNA TS138 MOWER</t>
  </si>
  <si>
    <t>TONDU TSC500 DUMP CART TRAILER</t>
  </si>
  <si>
    <t>Estimated 
expenditure 
for year</t>
  </si>
  <si>
    <t>Expenditure</t>
  </si>
  <si>
    <t>Income</t>
  </si>
  <si>
    <t>Purchase price</t>
  </si>
  <si>
    <t>(Less) Unpresented Cheques</t>
  </si>
  <si>
    <t>Invoiced Not recieved (subtracted from receipts)</t>
  </si>
  <si>
    <t>Balance per Bank statements</t>
  </si>
  <si>
    <t>Account 20 19 95 a/c 60717908</t>
  </si>
  <si>
    <t>01.04.2019</t>
  </si>
  <si>
    <t>Receipts 2019-2020</t>
  </si>
  <si>
    <t>Opening Balance - Box 8 (2018/2019)</t>
  </si>
  <si>
    <t>Account 20 19 95 a/c  10924539</t>
  </si>
  <si>
    <t>cheque nr</t>
  </si>
  <si>
    <t>cheque value</t>
  </si>
  <si>
    <t>Orchard</t>
  </si>
  <si>
    <t>CILs</t>
  </si>
  <si>
    <t>VAT to be reclaimed</t>
  </si>
  <si>
    <t>HMRC</t>
  </si>
  <si>
    <t>Budget 2019 to 2020</t>
  </si>
  <si>
    <t>Remaining Budget</t>
  </si>
  <si>
    <t>Proposed New Precept</t>
  </si>
  <si>
    <t>Payments  from Cashbook 2019-2020</t>
  </si>
  <si>
    <t>Add any unbanked cash at 31st March 2020</t>
  </si>
  <si>
    <t xml:space="preserve">Total Cash and short term investment (Box 8) </t>
  </si>
  <si>
    <t>28.04.19</t>
  </si>
  <si>
    <t>Chelmsford City Council - orchard rent</t>
  </si>
  <si>
    <t>C&amp;M Village Hall</t>
  </si>
  <si>
    <t>Clerk - Wage &amp; Expenses</t>
  </si>
  <si>
    <t>ESSEX PENSION FUND</t>
  </si>
  <si>
    <t>829886853 @ 61.62</t>
  </si>
  <si>
    <t>727255821 @ £1.00</t>
  </si>
  <si>
    <t>18.04.19</t>
  </si>
  <si>
    <t>07.05.2019</t>
  </si>
  <si>
    <t>Tree Sponsorship x 1</t>
  </si>
  <si>
    <t>Tree Sponsorship x 4</t>
  </si>
  <si>
    <t>07.05.209</t>
  </si>
  <si>
    <t>Orchard Donation</t>
  </si>
  <si>
    <t>Tree Sponsorship x 3</t>
  </si>
  <si>
    <t>Jubilee Orchard Account 2019-2020</t>
  </si>
  <si>
    <t>Precept - 359811</t>
  </si>
  <si>
    <t>08.05.2019</t>
  </si>
  <si>
    <t>Cil Income - 360399</t>
  </si>
  <si>
    <t>06.05.19</t>
  </si>
  <si>
    <t>EALC</t>
  </si>
  <si>
    <t>TAYLOR AGRICULTURAL</t>
  </si>
  <si>
    <t>S.MIDDLEDICH</t>
  </si>
  <si>
    <t>Orchard Rent</t>
  </si>
  <si>
    <t>04.04.19</t>
  </si>
  <si>
    <t>dd</t>
  </si>
  <si>
    <t>Account cost</t>
  </si>
  <si>
    <t>DD</t>
  </si>
  <si>
    <t>Bank Charges</t>
  </si>
  <si>
    <t>Differences</t>
  </si>
  <si>
    <t>FY</t>
  </si>
  <si>
    <t>16-17</t>
  </si>
  <si>
    <t>17-18</t>
  </si>
  <si>
    <t>18-19</t>
  </si>
  <si>
    <t>19-20</t>
  </si>
  <si>
    <t>Account</t>
  </si>
  <si>
    <t>Reserve</t>
  </si>
  <si>
    <t>Safety Tec Ltd</t>
  </si>
  <si>
    <t>16.05.19</t>
  </si>
  <si>
    <t>Toolport</t>
  </si>
  <si>
    <t>NiWaki</t>
  </si>
  <si>
    <t>Buzz Supplies</t>
  </si>
  <si>
    <t>Tincleton Lifestyle</t>
  </si>
  <si>
    <t>05.06.19</t>
  </si>
  <si>
    <t>Sign of Cheshire</t>
  </si>
  <si>
    <t>Cllr Expenses</t>
  </si>
  <si>
    <t>IE9674232M</t>
  </si>
  <si>
    <t>IE9674232M @ £123</t>
  </si>
  <si>
    <t xml:space="preserve">Defirrillator </t>
  </si>
  <si>
    <t>01.06.2019</t>
  </si>
  <si>
    <t>Tent</t>
  </si>
  <si>
    <t>Ladder</t>
  </si>
  <si>
    <t>Bench</t>
  </si>
  <si>
    <t>02.07.19</t>
  </si>
  <si>
    <t>Business Services- insurance</t>
  </si>
  <si>
    <t>17.05.2019</t>
  </si>
  <si>
    <t>07.06.2019</t>
  </si>
  <si>
    <t>28.06.2019</t>
  </si>
  <si>
    <t>y</t>
  </si>
  <si>
    <t>04.06.19</t>
  </si>
  <si>
    <t>bank charges</t>
  </si>
  <si>
    <t>Chelmsford DBF</t>
  </si>
  <si>
    <t>L.Ballard - Flower Magnifiers</t>
  </si>
  <si>
    <t>07.07.19</t>
  </si>
  <si>
    <t>05.07.19</t>
  </si>
  <si>
    <t>05.08.2019</t>
  </si>
  <si>
    <t>09.08.19</t>
  </si>
  <si>
    <t>Tree Deposit</t>
  </si>
  <si>
    <t>09.09.19</t>
  </si>
  <si>
    <t>PKF LITTLEJOHN</t>
  </si>
  <si>
    <t>CHELMSFORD CITY COUNCIL - ELECTION</t>
  </si>
  <si>
    <t>CHIGNAL VILLAGE HALL - HIRE</t>
  </si>
  <si>
    <t>MR MIDDLEDITCH - ORCHARD EXPENSES</t>
  </si>
  <si>
    <t>CLLR NELSON - IT SOFTWARE WEBSITE</t>
  </si>
  <si>
    <t>12.09.19</t>
  </si>
  <si>
    <t>CHELMSFORD DBF</t>
  </si>
  <si>
    <t>DM PAYROLL</t>
  </si>
  <si>
    <t>05.08.19</t>
  </si>
  <si>
    <t>claimed 29/09/19</t>
  </si>
  <si>
    <t>Tree Sponsorship</t>
  </si>
  <si>
    <t>Power Scythe</t>
  </si>
  <si>
    <t>Play field maintenance</t>
  </si>
  <si>
    <t>Budget 2019-2020</t>
  </si>
  <si>
    <t>Increase</t>
  </si>
  <si>
    <t>Tree Sponsorship and donations</t>
  </si>
  <si>
    <t>cllr feltwell - orchard</t>
  </si>
  <si>
    <t xml:space="preserve">cllr antsey - printing </t>
  </si>
  <si>
    <t>clerks wages - november</t>
  </si>
  <si>
    <t>hmrc - november</t>
  </si>
  <si>
    <t>clerks wages - october</t>
  </si>
  <si>
    <t>hmrc-october</t>
  </si>
  <si>
    <t>02.09.19</t>
  </si>
  <si>
    <t>26.09.19</t>
  </si>
  <si>
    <t>DM Payroll 1/2 year payment</t>
  </si>
  <si>
    <t>10.11.2019</t>
  </si>
  <si>
    <t>05.09.2019</t>
  </si>
  <si>
    <t>05.09.19</t>
  </si>
  <si>
    <t>07.10.2019</t>
  </si>
  <si>
    <t>07.10.19</t>
  </si>
  <si>
    <t>14.10.19</t>
  </si>
  <si>
    <t>VAT</t>
  </si>
  <si>
    <t>Y</t>
  </si>
  <si>
    <t>09.05.19</t>
  </si>
  <si>
    <t>04.11.19</t>
  </si>
  <si>
    <t>02.12.19</t>
  </si>
  <si>
    <t>12.11.19</t>
  </si>
  <si>
    <t xml:space="preserve">Cil Income </t>
  </si>
  <si>
    <t>14.11.19</t>
  </si>
  <si>
    <t>Orchard event income</t>
  </si>
  <si>
    <t>06.12.2019</t>
  </si>
  <si>
    <t>04.12.2019</t>
  </si>
  <si>
    <t>04.12.2019*</t>
  </si>
  <si>
    <t>hmrc-november</t>
  </si>
  <si>
    <t>clerks wages - december</t>
  </si>
  <si>
    <t>21.12.2019</t>
  </si>
  <si>
    <t>CHIGNAL VILLAGE HALL - Grant for sound system</t>
  </si>
  <si>
    <t>Transcape - cil - playing field</t>
  </si>
  <si>
    <t>05.12.19</t>
  </si>
  <si>
    <t>Essex Pension Fund</t>
  </si>
  <si>
    <t>Taylors Agricultural</t>
  </si>
  <si>
    <t>Clerk wages &amp; expenses</t>
  </si>
  <si>
    <t>RCCE</t>
  </si>
  <si>
    <t>Chignal Village Hall</t>
  </si>
  <si>
    <t>04.01.2020</t>
  </si>
  <si>
    <t>Orchard Funds</t>
  </si>
  <si>
    <t>Cheque No</t>
  </si>
  <si>
    <t>Event Donations</t>
  </si>
  <si>
    <t>Closing Balance</t>
  </si>
  <si>
    <t>06.02.20</t>
  </si>
  <si>
    <t>100893</t>
  </si>
  <si>
    <t>100894</t>
  </si>
  <si>
    <t>100895</t>
  </si>
  <si>
    <t>06.02.2020</t>
  </si>
  <si>
    <t>100896</t>
  </si>
  <si>
    <t>S.MIDDLEDITCH</t>
  </si>
  <si>
    <t>06.02.2020.</t>
  </si>
  <si>
    <t>100897</t>
  </si>
  <si>
    <t>J.Lewis - CIL Project</t>
  </si>
  <si>
    <t>100898</t>
  </si>
  <si>
    <t>100899</t>
  </si>
  <si>
    <t>100900</t>
  </si>
  <si>
    <t>100901</t>
  </si>
  <si>
    <t>100904</t>
  </si>
  <si>
    <t>100905</t>
  </si>
  <si>
    <t>23.02.2020</t>
  </si>
  <si>
    <t>Transcape-Cil</t>
  </si>
  <si>
    <t>D.Elwick - Cil Project</t>
  </si>
  <si>
    <t>Shire Oal - Cil Project - deposit</t>
  </si>
  <si>
    <t>100902</t>
  </si>
  <si>
    <t>100903</t>
  </si>
  <si>
    <t>01.03.2020</t>
  </si>
  <si>
    <t>19.02.2020</t>
  </si>
  <si>
    <t>09.01.2020</t>
  </si>
  <si>
    <t>07.03.2020</t>
  </si>
  <si>
    <t>100906</t>
  </si>
  <si>
    <t>Clerks wages</t>
  </si>
  <si>
    <t>Carry Forward to Reserve</t>
  </si>
  <si>
    <t>Concluded Year</t>
  </si>
  <si>
    <t>l</t>
  </si>
  <si>
    <t>cancelled</t>
  </si>
  <si>
    <t>09.03.2020</t>
  </si>
  <si>
    <t>100907</t>
  </si>
  <si>
    <t>VH Hire</t>
  </si>
  <si>
    <t>19.03.2020</t>
  </si>
  <si>
    <t>100908</t>
  </si>
  <si>
    <t>100909</t>
  </si>
  <si>
    <t>CCC - orchard rent</t>
  </si>
  <si>
    <t>n</t>
  </si>
  <si>
    <t>06.03.2020</t>
  </si>
  <si>
    <t>02.03.2020</t>
  </si>
  <si>
    <t>Bank Reconciliation as at 31st March 2020</t>
  </si>
  <si>
    <t>07.03.20</t>
  </si>
  <si>
    <t>20-21</t>
  </si>
  <si>
    <t>Planned Cil 20/21</t>
  </si>
  <si>
    <t>Budget</t>
  </si>
  <si>
    <t>Precept 1/2 20/21</t>
  </si>
  <si>
    <t>Value</t>
  </si>
  <si>
    <t>Tamlyn (£3355) and Shire Oak (£7470)</t>
  </si>
  <si>
    <t>Cil Report 10th May 2020</t>
  </si>
  <si>
    <t>Cil Balance once Received £28262.20</t>
  </si>
  <si>
    <t>Parish Council Own Reserve</t>
  </si>
  <si>
    <t>Not Receved or paid out</t>
  </si>
  <si>
    <t xml:space="preserve">CIL </t>
  </si>
  <si>
    <t>NOW</t>
  </si>
  <si>
    <t>31.03.2020</t>
  </si>
  <si>
    <t>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</si>
</sst>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8" formatCode="&quot;£&quot;#,##0.00;[Red]\-&quot;£&quot;#,##0.00"/>
    <numFmt numFmtId="164" formatCode="[$£]#,##0.00"/>
    <numFmt numFmtId="165" formatCode="d/mmm/yy"/>
    <numFmt numFmtId="166" formatCode="[$£-809]#,##0.00;[Red][$£-809]#,##0.00"/>
    <numFmt numFmtId="167" formatCode="#,##0_ ;[Red]\-#,##0\ "/>
    <numFmt numFmtId="168" formatCode="[$£-452]#,##0.00"/>
    <numFmt numFmtId="169" formatCode="&quot;£&quot;#,##0"/>
  </numFmts>
  <fonts count="46">
    <font>
      <sz val="11"/>
      <color rgb="FF000000"/>
      <name val="Calibri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Helvetica Neue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9"/>
      <color rgb="FF000000"/>
      <name val="Calibri"/>
      <family val="2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u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11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Helvetica Neue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sz val="10"/>
      <name val="Cambria"/>
      <family val="1"/>
    </font>
    <font>
      <strike/>
      <sz val="10"/>
      <color rgb="FF000000"/>
      <name val="Arial"/>
      <family val="2"/>
    </font>
    <font>
      <strike/>
      <sz val="10"/>
      <color rgb="FFFF000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</font>
    <font>
      <strike/>
      <sz val="10"/>
      <name val="Arial"/>
      <family val="2"/>
    </font>
    <font>
      <strike/>
      <sz val="10"/>
      <color rgb="FF000000"/>
      <name val="Cambria"/>
      <family val="1"/>
    </font>
    <font>
      <strike/>
      <sz val="9"/>
      <color rgb="FF000000"/>
      <name val="Cambria"/>
      <family val="1"/>
    </font>
    <font>
      <strike/>
      <sz val="10"/>
      <name val="Cambria"/>
      <family val="1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2D69B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C2D69B"/>
      </patternFill>
    </fill>
  </fills>
  <borders count="36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4"/>
  </cellStyleXfs>
  <cellXfs count="393">
    <xf numFmtId="0" fontId="0" fillId="0" borderId="0" xfId="0"/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1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8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center" vertical="top"/>
    </xf>
    <xf numFmtId="1" fontId="2" fillId="3" borderId="2" xfId="0" applyNumberFormat="1" applyFont="1" applyFill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top"/>
    </xf>
    <xf numFmtId="1" fontId="2" fillId="3" borderId="2" xfId="0" applyNumberFormat="1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164" fontId="12" fillId="4" borderId="7" xfId="0" applyNumberFormat="1" applyFont="1" applyFill="1" applyBorder="1" applyAlignment="1">
      <alignment horizontal="center"/>
    </xf>
    <xf numFmtId="8" fontId="2" fillId="0" borderId="0" xfId="0" applyNumberFormat="1" applyFont="1" applyAlignment="1">
      <alignment vertical="center"/>
    </xf>
    <xf numFmtId="8" fontId="3" fillId="0" borderId="0" xfId="0" applyNumberFormat="1" applyFont="1" applyAlignment="1">
      <alignment vertical="top" wrapText="1"/>
    </xf>
    <xf numFmtId="0" fontId="3" fillId="0" borderId="4" xfId="1" applyAlignment="1">
      <alignment vertical="top" wrapText="1"/>
    </xf>
    <xf numFmtId="0" fontId="13" fillId="0" borderId="4" xfId="1" applyFont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6" fillId="0" borderId="1" xfId="1" applyFont="1" applyBorder="1" applyAlignment="1">
      <alignment vertical="top" wrapText="1"/>
    </xf>
    <xf numFmtId="1" fontId="19" fillId="0" borderId="1" xfId="1" applyNumberFormat="1" applyFont="1" applyBorder="1" applyAlignment="1">
      <alignment vertical="top" wrapText="1"/>
    </xf>
    <xf numFmtId="0" fontId="19" fillId="0" borderId="1" xfId="1" applyFont="1" applyBorder="1" applyAlignment="1">
      <alignment vertical="top" wrapText="1"/>
    </xf>
    <xf numFmtId="1" fontId="16" fillId="0" borderId="9" xfId="1" applyNumberFormat="1" applyFont="1" applyBorder="1" applyAlignment="1">
      <alignment vertical="top" wrapText="1"/>
    </xf>
    <xf numFmtId="1" fontId="19" fillId="0" borderId="9" xfId="1" applyNumberFormat="1" applyFont="1" applyBorder="1" applyAlignment="1">
      <alignment horizontal="center" vertical="top"/>
    </xf>
    <xf numFmtId="1" fontId="16" fillId="0" borderId="9" xfId="1" applyNumberFormat="1" applyFont="1" applyBorder="1" applyAlignment="1">
      <alignment horizontal="right" vertical="top"/>
    </xf>
    <xf numFmtId="1" fontId="16" fillId="0" borderId="1" xfId="1" applyNumberFormat="1" applyFont="1" applyBorder="1" applyAlignment="1">
      <alignment vertical="top" wrapText="1"/>
    </xf>
    <xf numFmtId="166" fontId="19" fillId="0" borderId="1" xfId="1" applyNumberFormat="1" applyFont="1" applyBorder="1" applyAlignment="1">
      <alignment vertical="top" wrapText="1"/>
    </xf>
    <xf numFmtId="0" fontId="16" fillId="0" borderId="1" xfId="1" applyFont="1" applyBorder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14" fontId="21" fillId="0" borderId="7" xfId="0" applyNumberFormat="1" applyFont="1" applyBorder="1" applyAlignment="1">
      <alignment horizontal="center"/>
    </xf>
    <xf numFmtId="0" fontId="22" fillId="0" borderId="7" xfId="0" applyFont="1" applyBorder="1"/>
    <xf numFmtId="14" fontId="1" fillId="4" borderId="7" xfId="0" applyNumberFormat="1" applyFont="1" applyFill="1" applyBorder="1" applyAlignment="1">
      <alignment horizontal="center"/>
    </xf>
    <xf numFmtId="0" fontId="6" fillId="4" borderId="7" xfId="0" applyFont="1" applyFill="1" applyBorder="1"/>
    <xf numFmtId="14" fontId="22" fillId="0" borderId="7" xfId="0" applyNumberFormat="1" applyFont="1" applyBorder="1" applyAlignment="1">
      <alignment horizontal="center" wrapText="1"/>
    </xf>
    <xf numFmtId="0" fontId="22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/>
    </xf>
    <xf numFmtId="165" fontId="22" fillId="0" borderId="7" xfId="0" applyNumberFormat="1" applyFont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3" fillId="0" borderId="7" xfId="0" applyFont="1" applyBorder="1" applyAlignment="1">
      <alignment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8" fontId="2" fillId="0" borderId="0" xfId="0" applyNumberFormat="1" applyFont="1" applyAlignment="1">
      <alignment horizontal="center" vertical="center"/>
    </xf>
    <xf numFmtId="8" fontId="3" fillId="0" borderId="0" xfId="0" applyNumberFormat="1" applyFont="1" applyAlignment="1">
      <alignment horizontal="center" vertical="top" wrapText="1"/>
    </xf>
    <xf numFmtId="0" fontId="23" fillId="0" borderId="0" xfId="0" applyFont="1"/>
    <xf numFmtId="0" fontId="0" fillId="4" borderId="0" xfId="0" applyFill="1"/>
    <xf numFmtId="6" fontId="13" fillId="0" borderId="1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top"/>
    </xf>
    <xf numFmtId="49" fontId="9" fillId="0" borderId="7" xfId="0" applyNumberFormat="1" applyFont="1" applyBorder="1" applyAlignment="1">
      <alignment horizontal="center" vertical="top"/>
    </xf>
    <xf numFmtId="8" fontId="9" fillId="0" borderId="7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left" vertical="top" wrapText="1"/>
    </xf>
    <xf numFmtId="1" fontId="2" fillId="0" borderId="7" xfId="0" applyNumberFormat="1" applyFont="1" applyBorder="1" applyAlignment="1">
      <alignment vertical="top" wrapText="1"/>
    </xf>
    <xf numFmtId="8" fontId="2" fillId="0" borderId="7" xfId="0" applyNumberFormat="1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top" wrapText="1"/>
    </xf>
    <xf numFmtId="0" fontId="14" fillId="0" borderId="7" xfId="0" applyFont="1" applyBorder="1" applyAlignment="1">
      <alignment vertical="center"/>
    </xf>
    <xf numFmtId="6" fontId="3" fillId="0" borderId="7" xfId="0" applyNumberFormat="1" applyFont="1" applyBorder="1" applyAlignment="1">
      <alignment horizontal="center" vertical="top" wrapText="1"/>
    </xf>
    <xf numFmtId="6" fontId="13" fillId="0" borderId="7" xfId="0" applyNumberFormat="1" applyFont="1" applyBorder="1" applyAlignment="1">
      <alignment horizontal="center" vertical="top" wrapText="1"/>
    </xf>
    <xf numFmtId="6" fontId="3" fillId="0" borderId="7" xfId="0" applyNumberFormat="1" applyFont="1" applyBorder="1" applyAlignment="1">
      <alignment horizontal="center" vertical="center" wrapText="1"/>
    </xf>
    <xf numFmtId="6" fontId="0" fillId="0" borderId="0" xfId="0" applyNumberFormat="1" applyAlignment="1">
      <alignment horizontal="center"/>
    </xf>
    <xf numFmtId="167" fontId="3" fillId="0" borderId="7" xfId="0" applyNumberFormat="1" applyFont="1" applyBorder="1" applyAlignment="1">
      <alignment horizontal="center" vertical="top" wrapText="1"/>
    </xf>
    <xf numFmtId="164" fontId="17" fillId="6" borderId="7" xfId="0" applyNumberFormat="1" applyFont="1" applyFill="1" applyBorder="1" applyAlignment="1">
      <alignment horizontal="center"/>
    </xf>
    <xf numFmtId="2" fontId="17" fillId="6" borderId="7" xfId="0" applyNumberFormat="1" applyFont="1" applyFill="1" applyBorder="1" applyAlignment="1">
      <alignment horizontal="center"/>
    </xf>
    <xf numFmtId="164" fontId="12" fillId="6" borderId="7" xfId="0" applyNumberFormat="1" applyFont="1" applyFill="1" applyBorder="1" applyAlignment="1">
      <alignment horizontal="center"/>
    </xf>
    <xf numFmtId="6" fontId="15" fillId="0" borderId="0" xfId="0" applyNumberFormat="1" applyFont="1" applyAlignment="1">
      <alignment horizontal="right"/>
    </xf>
    <xf numFmtId="164" fontId="13" fillId="6" borderId="7" xfId="0" applyNumberFormat="1" applyFont="1" applyFill="1" applyBorder="1" applyAlignment="1">
      <alignment horizontal="center"/>
    </xf>
    <xf numFmtId="164" fontId="2" fillId="6" borderId="7" xfId="0" applyNumberFormat="1" applyFont="1" applyFill="1" applyBorder="1" applyAlignment="1">
      <alignment horizontal="center"/>
    </xf>
    <xf numFmtId="164" fontId="17" fillId="6" borderId="7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1" fontId="5" fillId="0" borderId="7" xfId="0" applyNumberFormat="1" applyFont="1" applyBorder="1" applyAlignment="1">
      <alignment vertical="center"/>
    </xf>
    <xf numFmtId="8" fontId="2" fillId="0" borderId="7" xfId="0" applyNumberFormat="1" applyFont="1" applyBorder="1" applyAlignment="1">
      <alignment horizontal="center" vertical="center"/>
    </xf>
    <xf numFmtId="8" fontId="2" fillId="0" borderId="7" xfId="0" applyNumberFormat="1" applyFont="1" applyBorder="1" applyAlignment="1">
      <alignment vertical="center"/>
    </xf>
    <xf numFmtId="1" fontId="2" fillId="0" borderId="7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center" vertical="top"/>
    </xf>
    <xf numFmtId="1" fontId="8" fillId="0" borderId="7" xfId="0" applyNumberFormat="1" applyFont="1" applyBorder="1" applyAlignment="1">
      <alignment horizontal="center" vertical="top"/>
    </xf>
    <xf numFmtId="0" fontId="13" fillId="0" borderId="7" xfId="0" applyFont="1" applyBorder="1" applyAlignment="1">
      <alignment horizontal="left" vertical="top" wrapText="1"/>
    </xf>
    <xf numFmtId="8" fontId="2" fillId="4" borderId="7" xfId="0" applyNumberFormat="1" applyFont="1" applyFill="1" applyBorder="1" applyAlignment="1">
      <alignment horizontal="center" vertical="top"/>
    </xf>
    <xf numFmtId="8" fontId="2" fillId="4" borderId="7" xfId="0" applyNumberFormat="1" applyFont="1" applyFill="1" applyBorder="1" applyAlignment="1">
      <alignment horizontal="center" vertical="center"/>
    </xf>
    <xf numFmtId="8" fontId="2" fillId="0" borderId="7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left" vertical="top" wrapText="1"/>
    </xf>
    <xf numFmtId="49" fontId="2" fillId="4" borderId="7" xfId="0" applyNumberFormat="1" applyFont="1" applyFill="1" applyBorder="1" applyAlignment="1">
      <alignment vertical="top" wrapText="1"/>
    </xf>
    <xf numFmtId="14" fontId="2" fillId="0" borderId="7" xfId="0" applyNumberFormat="1" applyFont="1" applyBorder="1" applyAlignment="1">
      <alignment horizontal="left" vertical="top" wrapText="1"/>
    </xf>
    <xf numFmtId="0" fontId="2" fillId="4" borderId="7" xfId="0" applyFont="1" applyFill="1" applyBorder="1" applyAlignment="1">
      <alignment vertical="top" wrapText="1"/>
    </xf>
    <xf numFmtId="14" fontId="2" fillId="0" borderId="7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vertical="top" wrapText="1"/>
    </xf>
    <xf numFmtId="8" fontId="9" fillId="0" borderId="7" xfId="0" applyNumberFormat="1" applyFont="1" applyBorder="1" applyAlignment="1">
      <alignment horizontal="right" vertical="top" wrapText="1"/>
    </xf>
    <xf numFmtId="0" fontId="0" fillId="0" borderId="0" xfId="0"/>
    <xf numFmtId="0" fontId="0" fillId="0" borderId="4" xfId="0" applyBorder="1"/>
    <xf numFmtId="0" fontId="2" fillId="0" borderId="7" xfId="0" applyFont="1" applyBorder="1" applyAlignment="1">
      <alignment vertical="top" wrapText="1"/>
    </xf>
    <xf numFmtId="0" fontId="0" fillId="0" borderId="0" xfId="0"/>
    <xf numFmtId="49" fontId="2" fillId="0" borderId="7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8" fontId="2" fillId="2" borderId="13" xfId="0" applyNumberFormat="1" applyFont="1" applyFill="1" applyBorder="1" applyAlignment="1">
      <alignment horizontal="center" vertical="center"/>
    </xf>
    <xf numFmtId="8" fontId="2" fillId="2" borderId="13" xfId="0" applyNumberFormat="1" applyFont="1" applyFill="1" applyBorder="1" applyAlignment="1">
      <alignment horizontal="center" vertical="center" wrapText="1"/>
    </xf>
    <xf numFmtId="8" fontId="9" fillId="2" borderId="13" xfId="0" applyNumberFormat="1" applyFont="1" applyFill="1" applyBorder="1" applyAlignment="1">
      <alignment horizontal="center" vertical="center" wrapText="1"/>
    </xf>
    <xf numFmtId="8" fontId="2" fillId="3" borderId="13" xfId="0" applyNumberFormat="1" applyFont="1" applyFill="1" applyBorder="1" applyAlignment="1">
      <alignment horizontal="center" vertical="center" wrapText="1"/>
    </xf>
    <xf numFmtId="8" fontId="26" fillId="0" borderId="13" xfId="0" applyNumberFormat="1" applyFont="1" applyBorder="1" applyAlignment="1">
      <alignment horizontal="center" vertical="center" wrapText="1"/>
    </xf>
    <xf numFmtId="8" fontId="27" fillId="7" borderId="12" xfId="0" applyNumberFormat="1" applyFont="1" applyFill="1" applyBorder="1" applyAlignment="1">
      <alignment horizontal="center"/>
    </xf>
    <xf numFmtId="8" fontId="28" fillId="3" borderId="7" xfId="0" applyNumberFormat="1" applyFont="1" applyFill="1" applyBorder="1" applyAlignment="1">
      <alignment horizontal="center" vertical="center"/>
    </xf>
    <xf numFmtId="8" fontId="28" fillId="3" borderId="7" xfId="0" applyNumberFormat="1" applyFont="1" applyFill="1" applyBorder="1" applyAlignment="1">
      <alignment horizontal="center" vertical="center" wrapText="1"/>
    </xf>
    <xf numFmtId="8" fontId="26" fillId="0" borderId="7" xfId="0" applyNumberFormat="1" applyFont="1" applyBorder="1" applyAlignment="1">
      <alignment horizontal="center" vertical="center" wrapText="1"/>
    </xf>
    <xf numFmtId="8" fontId="2" fillId="2" borderId="7" xfId="0" applyNumberFormat="1" applyFont="1" applyFill="1" applyBorder="1" applyAlignment="1">
      <alignment horizontal="center" vertical="center"/>
    </xf>
    <xf numFmtId="8" fontId="9" fillId="2" borderId="7" xfId="0" applyNumberFormat="1" applyFont="1" applyFill="1" applyBorder="1" applyAlignment="1">
      <alignment horizontal="center" vertical="center"/>
    </xf>
    <xf numFmtId="8" fontId="9" fillId="8" borderId="7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 wrapText="1"/>
    </xf>
    <xf numFmtId="8" fontId="2" fillId="3" borderId="13" xfId="0" applyNumberFormat="1" applyFont="1" applyFill="1" applyBorder="1" applyAlignment="1">
      <alignment horizontal="center" vertical="center"/>
    </xf>
    <xf numFmtId="0" fontId="2" fillId="0" borderId="0" xfId="0" applyFont="1"/>
    <xf numFmtId="14" fontId="2" fillId="4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/>
    <xf numFmtId="0" fontId="2" fillId="0" borderId="7" xfId="0" applyFont="1" applyBorder="1" applyAlignment="1">
      <alignment horizontal="center"/>
    </xf>
    <xf numFmtId="0" fontId="12" fillId="0" borderId="7" xfId="0" applyFont="1" applyBorder="1"/>
    <xf numFmtId="0" fontId="2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center"/>
    </xf>
    <xf numFmtId="8" fontId="2" fillId="0" borderId="0" xfId="0" applyNumberFormat="1" applyFont="1" applyAlignment="1">
      <alignment horizontal="center"/>
    </xf>
    <xf numFmtId="8" fontId="29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8" fontId="2" fillId="0" borderId="14" xfId="0" applyNumberFormat="1" applyFont="1" applyBorder="1" applyAlignment="1">
      <alignment horizontal="center"/>
    </xf>
    <xf numFmtId="0" fontId="0" fillId="0" borderId="0" xfId="0"/>
    <xf numFmtId="1" fontId="2" fillId="9" borderId="7" xfId="0" applyNumberFormat="1" applyFont="1" applyFill="1" applyBorder="1" applyAlignment="1">
      <alignment horizontal="center" vertical="top" wrapText="1"/>
    </xf>
    <xf numFmtId="0" fontId="23" fillId="4" borderId="7" xfId="0" applyFont="1" applyFill="1" applyBorder="1"/>
    <xf numFmtId="14" fontId="2" fillId="0" borderId="12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vertical="top" wrapText="1"/>
    </xf>
    <xf numFmtId="8" fontId="2" fillId="4" borderId="12" xfId="0" applyNumberFormat="1" applyFont="1" applyFill="1" applyBorder="1" applyAlignment="1">
      <alignment horizontal="center" vertical="top"/>
    </xf>
    <xf numFmtId="8" fontId="2" fillId="0" borderId="12" xfId="0" applyNumberFormat="1" applyFont="1" applyBorder="1" applyAlignment="1">
      <alignment horizontal="right" vertical="top"/>
    </xf>
    <xf numFmtId="0" fontId="2" fillId="0" borderId="17" xfId="0" applyFont="1" applyBorder="1" applyAlignment="1">
      <alignment horizontal="left" vertical="top" wrapText="1"/>
    </xf>
    <xf numFmtId="49" fontId="2" fillId="0" borderId="17" xfId="0" applyNumberFormat="1" applyFont="1" applyBorder="1" applyAlignment="1">
      <alignment vertical="top" wrapText="1"/>
    </xf>
    <xf numFmtId="8" fontId="2" fillId="4" borderId="17" xfId="0" applyNumberFormat="1" applyFont="1" applyFill="1" applyBorder="1" applyAlignment="1">
      <alignment horizontal="center" vertical="top"/>
    </xf>
    <xf numFmtId="8" fontId="2" fillId="4" borderId="17" xfId="0" applyNumberFormat="1" applyFont="1" applyFill="1" applyBorder="1" applyAlignment="1">
      <alignment horizontal="center" vertical="center"/>
    </xf>
    <xf numFmtId="8" fontId="2" fillId="0" borderId="17" xfId="0" applyNumberFormat="1" applyFont="1" applyBorder="1" applyAlignment="1">
      <alignment horizontal="right" vertical="top"/>
    </xf>
    <xf numFmtId="8" fontId="27" fillId="0" borderId="21" xfId="0" applyNumberFormat="1" applyFont="1" applyBorder="1" applyAlignment="1">
      <alignment horizontal="center"/>
    </xf>
    <xf numFmtId="8" fontId="27" fillId="7" borderId="21" xfId="0" applyNumberFormat="1" applyFont="1" applyFill="1" applyBorder="1" applyAlignment="1">
      <alignment horizontal="center"/>
    </xf>
    <xf numFmtId="8" fontId="28" fillId="3" borderId="21" xfId="0" applyNumberFormat="1" applyFont="1" applyFill="1" applyBorder="1" applyAlignment="1">
      <alignment horizontal="center" vertical="center"/>
    </xf>
    <xf numFmtId="8" fontId="28" fillId="3" borderId="21" xfId="0" applyNumberFormat="1" applyFont="1" applyFill="1" applyBorder="1" applyAlignment="1">
      <alignment horizontal="center" vertical="center" wrapText="1"/>
    </xf>
    <xf numFmtId="8" fontId="26" fillId="0" borderId="22" xfId="0" applyNumberFormat="1" applyFont="1" applyBorder="1" applyAlignment="1">
      <alignment horizontal="center" vertical="center" wrapText="1"/>
    </xf>
    <xf numFmtId="8" fontId="27" fillId="0" borderId="7" xfId="0" applyNumberFormat="1" applyFont="1" applyBorder="1" applyAlignment="1">
      <alignment horizontal="center"/>
    </xf>
    <xf numFmtId="8" fontId="27" fillId="7" borderId="7" xfId="0" applyNumberFormat="1" applyFont="1" applyFill="1" applyBorder="1" applyAlignment="1">
      <alignment horizontal="center"/>
    </xf>
    <xf numFmtId="8" fontId="30" fillId="6" borderId="7" xfId="0" applyNumberFormat="1" applyFont="1" applyFill="1" applyBorder="1" applyAlignment="1">
      <alignment horizontal="center"/>
    </xf>
    <xf numFmtId="8" fontId="9" fillId="8" borderId="1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31" fillId="0" borderId="0" xfId="0" applyFont="1"/>
    <xf numFmtId="0" fontId="31" fillId="6" borderId="0" xfId="0" applyFont="1" applyFill="1"/>
    <xf numFmtId="0" fontId="31" fillId="6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8" fontId="31" fillId="0" borderId="0" xfId="0" applyNumberFormat="1" applyFont="1"/>
    <xf numFmtId="0" fontId="0" fillId="0" borderId="0" xfId="0"/>
    <xf numFmtId="6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0" fillId="0" borderId="0" xfId="0"/>
    <xf numFmtId="0" fontId="2" fillId="0" borderId="7" xfId="0" applyFont="1" applyBorder="1" applyAlignment="1">
      <alignment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6" fontId="0" fillId="0" borderId="7" xfId="0" applyNumberFormat="1" applyBorder="1" applyAlignment="1">
      <alignment horizontal="center"/>
    </xf>
    <xf numFmtId="6" fontId="0" fillId="0" borderId="24" xfId="0" applyNumberFormat="1" applyBorder="1" applyAlignment="1">
      <alignment horizontal="center"/>
    </xf>
    <xf numFmtId="0" fontId="0" fillId="0" borderId="0" xfId="0"/>
    <xf numFmtId="1" fontId="2" fillId="4" borderId="0" xfId="0" applyNumberFormat="1" applyFont="1" applyFill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4" fontId="32" fillId="0" borderId="7" xfId="0" applyNumberFormat="1" applyFont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34" fillId="0" borderId="7" xfId="0" applyFont="1" applyBorder="1"/>
    <xf numFmtId="0" fontId="0" fillId="0" borderId="0" xfId="0" applyAlignment="1">
      <alignment horizontal="center" vertical="center"/>
    </xf>
    <xf numFmtId="8" fontId="2" fillId="12" borderId="13" xfId="0" applyNumberFormat="1" applyFont="1" applyFill="1" applyBorder="1" applyAlignment="1">
      <alignment horizontal="center" vertical="center" wrapText="1"/>
    </xf>
    <xf numFmtId="8" fontId="9" fillId="0" borderId="0" xfId="0" applyNumberFormat="1" applyFont="1" applyAlignment="1">
      <alignment horizontal="center"/>
    </xf>
    <xf numFmtId="8" fontId="9" fillId="6" borderId="0" xfId="0" applyNumberFormat="1" applyFont="1" applyFill="1" applyAlignment="1">
      <alignment horizontal="center"/>
    </xf>
    <xf numFmtId="10" fontId="9" fillId="0" borderId="0" xfId="0" applyNumberFormat="1" applyFont="1" applyAlignment="1">
      <alignment horizontal="center"/>
    </xf>
    <xf numFmtId="0" fontId="36" fillId="0" borderId="19" xfId="0" applyFont="1" applyBorder="1" applyAlignment="1">
      <alignment horizontal="center"/>
    </xf>
    <xf numFmtId="8" fontId="37" fillId="0" borderId="21" xfId="0" applyNumberFormat="1" applyFont="1" applyBorder="1" applyAlignment="1">
      <alignment horizontal="center"/>
    </xf>
    <xf numFmtId="8" fontId="37" fillId="7" borderId="21" xfId="0" applyNumberFormat="1" applyFont="1" applyFill="1" applyBorder="1" applyAlignment="1">
      <alignment horizontal="center"/>
    </xf>
    <xf numFmtId="1" fontId="2" fillId="9" borderId="7" xfId="0" applyNumberFormat="1" applyFont="1" applyFill="1" applyBorder="1" applyAlignment="1">
      <alignment vertical="top" wrapText="1"/>
    </xf>
    <xf numFmtId="0" fontId="2" fillId="4" borderId="17" xfId="0" applyFont="1" applyFill="1" applyBorder="1"/>
    <xf numFmtId="0" fontId="2" fillId="4" borderId="12" xfId="0" applyFont="1" applyFill="1" applyBorder="1"/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/>
    </xf>
    <xf numFmtId="0" fontId="12" fillId="0" borderId="13" xfId="0" applyFont="1" applyBorder="1"/>
    <xf numFmtId="0" fontId="0" fillId="0" borderId="0" xfId="0"/>
    <xf numFmtId="0" fontId="0" fillId="0" borderId="0" xfId="0"/>
    <xf numFmtId="8" fontId="2" fillId="0" borderId="0" xfId="0" applyNumberFormat="1" applyFont="1"/>
    <xf numFmtId="14" fontId="22" fillId="0" borderId="4" xfId="0" applyNumberFormat="1" applyFont="1" applyBorder="1" applyAlignment="1">
      <alignment horizontal="center" wrapText="1"/>
    </xf>
    <xf numFmtId="49" fontId="2" fillId="9" borderId="7" xfId="0" applyNumberFormat="1" applyFont="1" applyFill="1" applyBorder="1" applyAlignment="1">
      <alignment horizontal="center" vertical="top"/>
    </xf>
    <xf numFmtId="1" fontId="2" fillId="11" borderId="0" xfId="0" applyNumberFormat="1" applyFont="1" applyFill="1" applyAlignment="1">
      <alignment horizontal="center" vertical="center"/>
    </xf>
    <xf numFmtId="2" fontId="12" fillId="6" borderId="13" xfId="0" applyNumberFormat="1" applyFont="1" applyFill="1" applyBorder="1" applyAlignment="1">
      <alignment horizontal="center"/>
    </xf>
    <xf numFmtId="14" fontId="2" fillId="4" borderId="17" xfId="0" applyNumberFormat="1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14" fontId="2" fillId="4" borderId="12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164" fontId="2" fillId="0" borderId="0" xfId="0" applyNumberFormat="1" applyFont="1"/>
    <xf numFmtId="14" fontId="12" fillId="0" borderId="7" xfId="0" applyNumberFormat="1" applyFont="1" applyBorder="1" applyAlignment="1">
      <alignment horizontal="center" wrapText="1"/>
    </xf>
    <xf numFmtId="14" fontId="12" fillId="0" borderId="4" xfId="0" applyNumberFormat="1" applyFont="1" applyBorder="1" applyAlignment="1">
      <alignment horizontal="center" wrapText="1"/>
    </xf>
    <xf numFmtId="165" fontId="12" fillId="0" borderId="7" xfId="0" applyNumberFormat="1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14" fontId="12" fillId="0" borderId="13" xfId="0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49" fontId="2" fillId="9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/>
    <xf numFmtId="8" fontId="26" fillId="0" borderId="4" xfId="0" applyNumberFormat="1" applyFont="1" applyBorder="1" applyAlignment="1">
      <alignment horizontal="center" vertical="center" wrapText="1"/>
    </xf>
    <xf numFmtId="2" fontId="35" fillId="6" borderId="7" xfId="0" applyNumberFormat="1" applyFont="1" applyFill="1" applyBorder="1" applyAlignment="1">
      <alignment horizontal="center"/>
    </xf>
    <xf numFmtId="0" fontId="23" fillId="4" borderId="0" xfId="0" applyFont="1" applyFill="1"/>
    <xf numFmtId="0" fontId="0" fillId="0" borderId="0" xfId="0"/>
    <xf numFmtId="14" fontId="21" fillId="0" borderId="23" xfId="0" applyNumberFormat="1" applyFont="1" applyBorder="1" applyAlignment="1">
      <alignment horizontal="center"/>
    </xf>
    <xf numFmtId="8" fontId="29" fillId="0" borderId="14" xfId="0" applyNumberFormat="1" applyFon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2" fillId="0" borderId="13" xfId="0" applyFont="1" applyBorder="1" applyAlignment="1">
      <alignment horizontal="left" vertical="center"/>
    </xf>
    <xf numFmtId="2" fontId="17" fillId="6" borderId="13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164" fontId="12" fillId="6" borderId="12" xfId="0" applyNumberFormat="1" applyFont="1" applyFill="1" applyBorder="1" applyAlignment="1">
      <alignment horizontal="center"/>
    </xf>
    <xf numFmtId="8" fontId="2" fillId="6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8" fontId="9" fillId="4" borderId="0" xfId="0" applyNumberFormat="1" applyFont="1" applyFill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7" xfId="0" applyFont="1" applyBorder="1" applyAlignment="1">
      <alignment horizontal="center"/>
    </xf>
    <xf numFmtId="8" fontId="38" fillId="4" borderId="7" xfId="0" applyNumberFormat="1" applyFont="1" applyFill="1" applyBorder="1" applyAlignment="1">
      <alignment horizontal="center"/>
    </xf>
    <xf numFmtId="0" fontId="23" fillId="0" borderId="4" xfId="0" applyFont="1" applyBorder="1"/>
    <xf numFmtId="8" fontId="38" fillId="4" borderId="12" xfId="0" applyNumberFormat="1" applyFont="1" applyFill="1" applyBorder="1" applyAlignment="1">
      <alignment horizontal="center"/>
    </xf>
    <xf numFmtId="0" fontId="23" fillId="4" borderId="25" xfId="0" applyFont="1" applyFill="1" applyBorder="1"/>
    <xf numFmtId="0" fontId="23" fillId="4" borderId="25" xfId="0" applyFont="1" applyFill="1" applyBorder="1" applyAlignment="1">
      <alignment horizontal="center"/>
    </xf>
    <xf numFmtId="0" fontId="0" fillId="4" borderId="25" xfId="0" applyFill="1" applyBorder="1" applyAlignment="1">
      <alignment horizontal="right"/>
    </xf>
    <xf numFmtId="8" fontId="31" fillId="6" borderId="0" xfId="0" applyNumberFormat="1" applyFont="1" applyFill="1" applyAlignment="1">
      <alignment horizontal="center"/>
    </xf>
    <xf numFmtId="0" fontId="0" fillId="4" borderId="7" xfId="0" applyFill="1" applyBorder="1"/>
    <xf numFmtId="0" fontId="39" fillId="0" borderId="7" xfId="0" applyFont="1" applyBorder="1" applyAlignment="1">
      <alignment horizontal="center" vertical="center"/>
    </xf>
    <xf numFmtId="8" fontId="15" fillId="0" borderId="7" xfId="0" applyNumberFormat="1" applyFont="1" applyBorder="1"/>
    <xf numFmtId="8" fontId="15" fillId="0" borderId="7" xfId="0" applyNumberFormat="1" applyFont="1" applyBorder="1" applyAlignment="1">
      <alignment horizontal="center"/>
    </xf>
    <xf numFmtId="0" fontId="23" fillId="6" borderId="7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14" fontId="23" fillId="4" borderId="7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4" borderId="7" xfId="0" applyNumberFormat="1" applyFill="1" applyBorder="1"/>
    <xf numFmtId="0" fontId="0" fillId="4" borderId="7" xfId="0" applyFill="1" applyBorder="1" applyAlignment="1">
      <alignment horizontal="center" vertical="center"/>
    </xf>
    <xf numFmtId="8" fontId="0" fillId="0" borderId="7" xfId="0" applyNumberFormat="1" applyBorder="1"/>
    <xf numFmtId="8" fontId="0" fillId="0" borderId="7" xfId="0" applyNumberFormat="1" applyBorder="1" applyAlignment="1">
      <alignment horizontal="center"/>
    </xf>
    <xf numFmtId="17" fontId="0" fillId="4" borderId="7" xfId="0" applyNumberFormat="1" applyFill="1" applyBorder="1"/>
    <xf numFmtId="0" fontId="0" fillId="6" borderId="7" xfId="0" applyFill="1" applyBorder="1" applyAlignment="1">
      <alignment horizontal="center" vertical="center"/>
    </xf>
    <xf numFmtId="8" fontId="0" fillId="4" borderId="7" xfId="0" applyNumberFormat="1" applyFill="1" applyBorder="1"/>
    <xf numFmtId="8" fontId="0" fillId="4" borderId="7" xfId="0" applyNumberForma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8" fontId="0" fillId="0" borderId="26" xfId="0" applyNumberFormat="1" applyBorder="1"/>
    <xf numFmtId="0" fontId="0" fillId="0" borderId="26" xfId="0" applyBorder="1"/>
    <xf numFmtId="8" fontId="0" fillId="0" borderId="26" xfId="0" applyNumberFormat="1" applyBorder="1" applyAlignment="1">
      <alignment horizontal="center"/>
    </xf>
    <xf numFmtId="2" fontId="17" fillId="4" borderId="25" xfId="0" applyNumberFormat="1" applyFont="1" applyFill="1" applyBorder="1" applyAlignment="1">
      <alignment horizontal="center"/>
    </xf>
    <xf numFmtId="8" fontId="23" fillId="0" borderId="7" xfId="0" applyNumberFormat="1" applyFont="1" applyBorder="1" applyAlignment="1">
      <alignment horizontal="center"/>
    </xf>
    <xf numFmtId="0" fontId="0" fillId="0" borderId="0" xfId="0"/>
    <xf numFmtId="14" fontId="12" fillId="0" borderId="23" xfId="0" applyNumberFormat="1" applyFont="1" applyBorder="1" applyAlignment="1">
      <alignment horizontal="center"/>
    </xf>
    <xf numFmtId="49" fontId="2" fillId="4" borderId="12" xfId="0" applyNumberFormat="1" applyFont="1" applyFill="1" applyBorder="1" applyAlignment="1">
      <alignment horizontal="center" vertical="top" wrapText="1"/>
    </xf>
    <xf numFmtId="0" fontId="12" fillId="0" borderId="12" xfId="0" applyFont="1" applyBorder="1"/>
    <xf numFmtId="49" fontId="2" fillId="4" borderId="7" xfId="0" applyNumberFormat="1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6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8" fontId="2" fillId="6" borderId="12" xfId="0" applyNumberFormat="1" applyFont="1" applyFill="1" applyBorder="1" applyAlignment="1">
      <alignment horizontal="center" vertical="center" wrapText="1"/>
    </xf>
    <xf numFmtId="8" fontId="9" fillId="10" borderId="10" xfId="0" applyNumberFormat="1" applyFont="1" applyFill="1" applyBorder="1" applyAlignment="1">
      <alignment horizontal="center"/>
    </xf>
    <xf numFmtId="0" fontId="0" fillId="0" borderId="0" xfId="0"/>
    <xf numFmtId="0" fontId="2" fillId="4" borderId="6" xfId="0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 vertical="top" wrapText="1"/>
    </xf>
    <xf numFmtId="0" fontId="12" fillId="4" borderId="6" xfId="0" applyFont="1" applyFill="1" applyBorder="1" applyAlignment="1">
      <alignment horizontal="left"/>
    </xf>
    <xf numFmtId="164" fontId="12" fillId="6" borderId="6" xfId="0" applyNumberFormat="1" applyFont="1" applyFill="1" applyBorder="1" applyAlignment="1">
      <alignment horizontal="center"/>
    </xf>
    <xf numFmtId="0" fontId="36" fillId="4" borderId="7" xfId="0" applyNumberFormat="1" applyFont="1" applyFill="1" applyBorder="1" applyAlignment="1">
      <alignment horizontal="center"/>
    </xf>
    <xf numFmtId="0" fontId="36" fillId="4" borderId="7" xfId="0" applyNumberFormat="1" applyFont="1" applyFill="1" applyBorder="1" applyAlignment="1">
      <alignment horizontal="center" vertical="top" wrapText="1"/>
    </xf>
    <xf numFmtId="0" fontId="41" fillId="4" borderId="7" xfId="0" applyNumberFormat="1" applyFont="1" applyFill="1" applyBorder="1" applyAlignment="1">
      <alignment horizontal="left"/>
    </xf>
    <xf numFmtId="0" fontId="12" fillId="4" borderId="7" xfId="0" applyNumberFormat="1" applyFont="1" applyFill="1" applyBorder="1" applyAlignment="1">
      <alignment horizontal="left"/>
    </xf>
    <xf numFmtId="0" fontId="28" fillId="4" borderId="15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6" xfId="0" applyFont="1" applyFill="1" applyBorder="1"/>
    <xf numFmtId="164" fontId="29" fillId="5" borderId="6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3" fontId="14" fillId="0" borderId="7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top"/>
    </xf>
    <xf numFmtId="3" fontId="13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168" fontId="0" fillId="0" borderId="0" xfId="0" applyNumberFormat="1"/>
    <xf numFmtId="8" fontId="29" fillId="0" borderId="23" xfId="0" applyNumberFormat="1" applyFont="1" applyBorder="1" applyAlignment="1">
      <alignment horizontal="center"/>
    </xf>
    <xf numFmtId="0" fontId="42" fillId="4" borderId="7" xfId="0" applyFont="1" applyFill="1" applyBorder="1" applyAlignment="1">
      <alignment horizontal="center"/>
    </xf>
    <xf numFmtId="0" fontId="43" fillId="4" borderId="7" xfId="0" applyFont="1" applyFill="1" applyBorder="1" applyAlignment="1">
      <alignment horizontal="center"/>
    </xf>
    <xf numFmtId="0" fontId="44" fillId="4" borderId="7" xfId="0" applyFont="1" applyFill="1" applyBorder="1" applyAlignment="1">
      <alignment horizontal="left"/>
    </xf>
    <xf numFmtId="164" fontId="44" fillId="6" borderId="7" xfId="0" applyNumberFormat="1" applyFont="1" applyFill="1" applyBorder="1" applyAlignment="1">
      <alignment horizontal="center"/>
    </xf>
    <xf numFmtId="0" fontId="2" fillId="6" borderId="0" xfId="0" applyFont="1" applyFill="1"/>
    <xf numFmtId="8" fontId="2" fillId="0" borderId="27" xfId="0" applyNumberFormat="1" applyFont="1" applyBorder="1"/>
    <xf numFmtId="0" fontId="12" fillId="6" borderId="6" xfId="0" applyFont="1" applyFill="1" applyBorder="1" applyAlignment="1">
      <alignment horizontal="center"/>
    </xf>
    <xf numFmtId="17" fontId="23" fillId="4" borderId="7" xfId="0" applyNumberFormat="1" applyFont="1" applyFill="1" applyBorder="1" applyAlignment="1">
      <alignment horizontal="center"/>
    </xf>
    <xf numFmtId="0" fontId="15" fillId="0" borderId="0" xfId="0" applyFont="1"/>
    <xf numFmtId="8" fontId="15" fillId="0" borderId="0" xfId="0" applyNumberFormat="1" applyFont="1" applyAlignment="1">
      <alignment horizontal="center"/>
    </xf>
    <xf numFmtId="8" fontId="15" fillId="0" borderId="0" xfId="0" applyNumberFormat="1" applyFont="1"/>
    <xf numFmtId="0" fontId="22" fillId="0" borderId="4" xfId="0" applyFont="1" applyBorder="1" applyAlignment="1">
      <alignment horizontal="right"/>
    </xf>
    <xf numFmtId="0" fontId="23" fillId="0" borderId="0" xfId="0" applyFont="1" applyAlignment="1">
      <alignment horizontal="left"/>
    </xf>
    <xf numFmtId="0" fontId="0" fillId="0" borderId="15" xfId="0" applyFont="1" applyBorder="1"/>
    <xf numFmtId="8" fontId="0" fillId="0" borderId="15" xfId="0" applyNumberFormat="1" applyBorder="1" applyAlignment="1">
      <alignment horizontal="center"/>
    </xf>
    <xf numFmtId="8" fontId="0" fillId="0" borderId="15" xfId="0" applyNumberFormat="1" applyBorder="1"/>
    <xf numFmtId="0" fontId="0" fillId="0" borderId="15" xfId="0" applyBorder="1"/>
    <xf numFmtId="0" fontId="0" fillId="0" borderId="15" xfId="0" applyBorder="1" applyAlignment="1">
      <alignment horizontal="center"/>
    </xf>
    <xf numFmtId="8" fontId="45" fillId="4" borderId="12" xfId="0" applyNumberFormat="1" applyFont="1" applyFill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15" fillId="6" borderId="0" xfId="0" applyFont="1" applyFill="1" applyAlignment="1">
      <alignment horizontal="right"/>
    </xf>
    <xf numFmtId="0" fontId="15" fillId="6" borderId="4" xfId="0" applyFont="1" applyFill="1" applyBorder="1"/>
    <xf numFmtId="8" fontId="45" fillId="6" borderId="12" xfId="0" applyNumberFormat="1" applyFont="1" applyFill="1" applyBorder="1" applyAlignment="1">
      <alignment horizontal="center"/>
    </xf>
    <xf numFmtId="0" fontId="15" fillId="6" borderId="0" xfId="0" applyFont="1" applyFill="1" applyAlignment="1">
      <alignment horizontal="left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6" fillId="0" borderId="28" xfId="1" applyFont="1" applyBorder="1" applyAlignment="1">
      <alignment vertical="top" wrapText="1"/>
    </xf>
    <xf numFmtId="0" fontId="19" fillId="0" borderId="28" xfId="1" applyFont="1" applyBorder="1" applyAlignment="1">
      <alignment vertical="top" wrapText="1"/>
    </xf>
    <xf numFmtId="0" fontId="13" fillId="0" borderId="7" xfId="1" applyFont="1" applyBorder="1" applyAlignment="1">
      <alignment vertical="top" wrapText="1"/>
    </xf>
    <xf numFmtId="0" fontId="19" fillId="0" borderId="7" xfId="1" applyFont="1" applyBorder="1" applyAlignment="1">
      <alignment vertical="top" wrapText="1"/>
    </xf>
    <xf numFmtId="1" fontId="16" fillId="0" borderId="7" xfId="1" applyNumberFormat="1" applyFont="1" applyBorder="1" applyAlignment="1">
      <alignment vertical="top" wrapText="1"/>
    </xf>
    <xf numFmtId="1" fontId="19" fillId="0" borderId="7" xfId="1" applyNumberFormat="1" applyFont="1" applyBorder="1" applyAlignment="1">
      <alignment vertical="top" wrapText="1"/>
    </xf>
    <xf numFmtId="0" fontId="20" fillId="0" borderId="29" xfId="1" applyFont="1" applyBorder="1" applyAlignment="1">
      <alignment vertical="top" wrapText="1"/>
    </xf>
    <xf numFmtId="1" fontId="20" fillId="0" borderId="30" xfId="1" applyNumberFormat="1" applyFont="1" applyBorder="1" applyAlignment="1">
      <alignment vertical="top" wrapText="1"/>
    </xf>
    <xf numFmtId="0" fontId="20" fillId="0" borderId="30" xfId="1" applyFont="1" applyBorder="1" applyAlignment="1">
      <alignment vertical="top" wrapText="1"/>
    </xf>
    <xf numFmtId="0" fontId="13" fillId="0" borderId="31" xfId="1" applyFont="1" applyBorder="1" applyAlignment="1">
      <alignment vertical="top" wrapText="1"/>
    </xf>
    <xf numFmtId="0" fontId="13" fillId="0" borderId="32" xfId="1" applyFont="1" applyBorder="1" applyAlignment="1">
      <alignment vertical="top" wrapText="1"/>
    </xf>
    <xf numFmtId="0" fontId="13" fillId="0" borderId="33" xfId="1" applyFont="1" applyBorder="1" applyAlignment="1">
      <alignment vertical="top" wrapText="1"/>
    </xf>
    <xf numFmtId="0" fontId="19" fillId="0" borderId="32" xfId="1" applyFont="1" applyBorder="1" applyAlignment="1">
      <alignment vertical="top" wrapText="1"/>
    </xf>
    <xf numFmtId="0" fontId="19" fillId="0" borderId="33" xfId="1" applyFont="1" applyBorder="1" applyAlignment="1">
      <alignment vertical="top" wrapText="1"/>
    </xf>
    <xf numFmtId="1" fontId="16" fillId="0" borderId="32" xfId="1" applyNumberFormat="1" applyFont="1" applyBorder="1" applyAlignment="1">
      <alignment vertical="top" wrapText="1"/>
    </xf>
    <xf numFmtId="0" fontId="16" fillId="0" borderId="34" xfId="1" applyFont="1" applyBorder="1" applyAlignment="1">
      <alignment horizontal="right" vertical="top"/>
    </xf>
    <xf numFmtId="0" fontId="19" fillId="0" borderId="17" xfId="1" applyFont="1" applyBorder="1" applyAlignment="1">
      <alignment horizontal="center" vertical="top"/>
    </xf>
    <xf numFmtId="0" fontId="16" fillId="0" borderId="17" xfId="1" applyFont="1" applyBorder="1" applyAlignment="1">
      <alignment vertical="top" wrapText="1"/>
    </xf>
    <xf numFmtId="1" fontId="16" fillId="0" borderId="17" xfId="1" applyNumberFormat="1" applyFont="1" applyBorder="1" applyAlignment="1">
      <alignment vertical="top" wrapText="1"/>
    </xf>
    <xf numFmtId="1" fontId="19" fillId="0" borderId="35" xfId="1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vertical="center"/>
    </xf>
    <xf numFmtId="0" fontId="10" fillId="0" borderId="8" xfId="0" applyFont="1" applyBorder="1"/>
    <xf numFmtId="0" fontId="0" fillId="0" borderId="5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49" fontId="4" fillId="0" borderId="7" xfId="0" applyNumberFormat="1" applyFont="1" applyBorder="1" applyAlignment="1">
      <alignment vertical="center"/>
    </xf>
    <xf numFmtId="0" fontId="10" fillId="0" borderId="7" xfId="0" applyFont="1" applyBorder="1"/>
    <xf numFmtId="0" fontId="23" fillId="4" borderId="0" xfId="0" applyFont="1" applyFill="1"/>
    <xf numFmtId="0" fontId="0" fillId="0" borderId="0" xfId="0"/>
    <xf numFmtId="6" fontId="13" fillId="0" borderId="12" xfId="0" applyNumberFormat="1" applyFont="1" applyBorder="1" applyAlignment="1">
      <alignment horizontal="center" vertical="center" wrapText="1"/>
    </xf>
    <xf numFmtId="6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14" fontId="13" fillId="0" borderId="12" xfId="0" applyNumberFormat="1" applyFont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164" fontId="2" fillId="9" borderId="4" xfId="0" applyNumberFormat="1" applyFont="1" applyFill="1" applyBorder="1" applyAlignment="1">
      <alignment horizontal="center" vertical="top"/>
    </xf>
    <xf numFmtId="164" fontId="2" fillId="4" borderId="7" xfId="0" applyNumberFormat="1" applyFont="1" applyFill="1" applyBorder="1" applyAlignment="1">
      <alignment horizontal="center"/>
    </xf>
    <xf numFmtId="164" fontId="2" fillId="4" borderId="17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2" fontId="12" fillId="4" borderId="7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 vertical="center"/>
    </xf>
    <xf numFmtId="2" fontId="12" fillId="4" borderId="13" xfId="0" applyNumberFormat="1" applyFont="1" applyFill="1" applyBorder="1" applyAlignment="1">
      <alignment horizontal="center"/>
    </xf>
    <xf numFmtId="2" fontId="17" fillId="4" borderId="7" xfId="0" applyNumberFormat="1" applyFont="1" applyFill="1" applyBorder="1" applyAlignment="1">
      <alignment horizontal="center"/>
    </xf>
    <xf numFmtId="2" fontId="17" fillId="4" borderId="13" xfId="0" applyNumberFormat="1" applyFont="1" applyFill="1" applyBorder="1" applyAlignment="1">
      <alignment horizontal="center"/>
    </xf>
    <xf numFmtId="8" fontId="2" fillId="4" borderId="7" xfId="0" applyNumberFormat="1" applyFont="1" applyFill="1" applyBorder="1" applyAlignment="1">
      <alignment horizontal="center" vertical="center" wrapText="1"/>
    </xf>
    <xf numFmtId="164" fontId="12" fillId="4" borderId="12" xfId="0" applyNumberFormat="1" applyFont="1" applyFill="1" applyBorder="1" applyAlignment="1">
      <alignment horizontal="center"/>
    </xf>
    <xf numFmtId="0" fontId="41" fillId="4" borderId="7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9" fontId="3" fillId="0" borderId="7" xfId="0" applyNumberFormat="1" applyFont="1" applyBorder="1" applyAlignment="1">
      <alignment horizontal="center" vertical="center" wrapText="1"/>
    </xf>
    <xf numFmtId="169" fontId="13" fillId="0" borderId="16" xfId="0" applyNumberFormat="1" applyFont="1" applyBorder="1" applyAlignment="1">
      <alignment horizontal="center" vertical="center"/>
    </xf>
    <xf numFmtId="169" fontId="3" fillId="0" borderId="12" xfId="0" applyNumberFormat="1" applyFont="1" applyBorder="1" applyAlignment="1">
      <alignment horizontal="center" vertical="center" wrapText="1"/>
    </xf>
    <xf numFmtId="169" fontId="13" fillId="0" borderId="7" xfId="0" applyNumberFormat="1" applyFont="1" applyBorder="1" applyAlignment="1">
      <alignment horizontal="center" vertical="center"/>
    </xf>
    <xf numFmtId="169" fontId="13" fillId="0" borderId="7" xfId="0" applyNumberFormat="1" applyFont="1" applyBorder="1" applyAlignment="1">
      <alignment horizontal="center" vertical="top" wrapText="1"/>
    </xf>
    <xf numFmtId="169" fontId="3" fillId="0" borderId="7" xfId="0" applyNumberFormat="1" applyFont="1" applyBorder="1" applyAlignment="1">
      <alignment horizontal="center" vertical="top" wrapText="1"/>
    </xf>
    <xf numFmtId="169" fontId="14" fillId="0" borderId="7" xfId="0" applyNumberFormat="1" applyFont="1" applyBorder="1" applyAlignment="1">
      <alignment horizontal="center" vertical="center"/>
    </xf>
    <xf numFmtId="6" fontId="13" fillId="0" borderId="7" xfId="0" applyNumberFormat="1" applyFont="1" applyBorder="1" applyAlignment="1">
      <alignment horizontal="center" vertical="center"/>
    </xf>
    <xf numFmtId="6" fontId="2" fillId="4" borderId="7" xfId="0" applyNumberFormat="1" applyFont="1" applyFill="1" applyBorder="1" applyAlignment="1">
      <alignment horizontal="center"/>
    </xf>
    <xf numFmtId="6" fontId="17" fillId="4" borderId="7" xfId="0" applyNumberFormat="1" applyFont="1" applyFill="1" applyBorder="1" applyAlignment="1">
      <alignment horizontal="center"/>
    </xf>
    <xf numFmtId="6" fontId="3" fillId="0" borderId="7" xfId="0" applyNumberFormat="1" applyFont="1" applyBorder="1" applyAlignment="1">
      <alignment vertical="center" wrapText="1"/>
    </xf>
    <xf numFmtId="6" fontId="2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25D7C406-06D7-4145-825D-D11D16637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4"/>
  <sheetViews>
    <sheetView showGridLines="0" zoomScale="125" zoomScaleNormal="125" workbookViewId="0">
      <selection activeCell="C7" sqref="C7:G25"/>
    </sheetView>
  </sheetViews>
  <sheetFormatPr defaultColWidth="14.42578125" defaultRowHeight="15" customHeight="1"/>
  <cols>
    <col min="1" max="1" width="12" customWidth="1"/>
    <col min="2" max="2" width="23.140625" customWidth="1"/>
    <col min="3" max="5" width="13.7109375" style="8" customWidth="1"/>
    <col min="6" max="6" width="9.28515625" style="8" customWidth="1"/>
    <col min="7" max="7" width="12.7109375" style="8" customWidth="1"/>
    <col min="8" max="8" width="11.7109375" style="9" customWidth="1"/>
    <col min="9" max="18" width="9.140625" customWidth="1"/>
  </cols>
  <sheetData>
    <row r="1" spans="1:25" ht="12.75" customHeight="1">
      <c r="A1" s="82" t="s">
        <v>2</v>
      </c>
      <c r="B1" s="83"/>
      <c r="C1" s="84"/>
      <c r="D1" s="84"/>
      <c r="E1" s="84"/>
      <c r="F1" s="84"/>
      <c r="G1" s="84"/>
      <c r="H1" s="85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7.75" customHeight="1">
      <c r="A2" s="82" t="s">
        <v>235</v>
      </c>
      <c r="B2" s="83"/>
      <c r="C2" s="84"/>
      <c r="D2" s="84"/>
      <c r="E2" s="84"/>
      <c r="F2" s="84"/>
      <c r="G2" s="84"/>
      <c r="H2" s="85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75" customHeight="1">
      <c r="A3" s="86"/>
      <c r="B3" s="87" t="s">
        <v>20</v>
      </c>
      <c r="C3" s="84"/>
      <c r="D3" s="84"/>
      <c r="E3" s="84"/>
      <c r="F3" s="84"/>
      <c r="G3" s="84"/>
      <c r="H3" s="85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.75" customHeight="1">
      <c r="A4" s="86"/>
      <c r="B4" s="88"/>
      <c r="C4" s="84"/>
      <c r="D4" s="84"/>
      <c r="E4" s="84"/>
      <c r="F4" s="84"/>
      <c r="G4" s="84"/>
      <c r="H4" s="85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2.75" customHeight="1">
      <c r="A5" s="57" t="s">
        <v>0</v>
      </c>
      <c r="B5" s="58" t="s">
        <v>22</v>
      </c>
      <c r="C5" s="59" t="s">
        <v>23</v>
      </c>
      <c r="D5" s="59" t="s">
        <v>240</v>
      </c>
      <c r="E5" s="59" t="s">
        <v>24</v>
      </c>
      <c r="F5" s="59" t="s">
        <v>25</v>
      </c>
      <c r="G5" s="59" t="s">
        <v>26</v>
      </c>
      <c r="H5" s="59" t="s">
        <v>27</v>
      </c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2.75" customHeight="1">
      <c r="A6" s="60"/>
      <c r="B6" s="61"/>
      <c r="C6" s="59" t="s">
        <v>28</v>
      </c>
      <c r="D6" s="59" t="s">
        <v>228</v>
      </c>
      <c r="E6" s="59"/>
      <c r="F6" s="59" t="s">
        <v>29</v>
      </c>
      <c r="G6" s="59"/>
      <c r="H6" s="62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2.75" customHeight="1" thickBot="1">
      <c r="A7" s="142" t="s">
        <v>257</v>
      </c>
      <c r="B7" s="143" t="s">
        <v>265</v>
      </c>
      <c r="C7" s="144">
        <v>3692.5</v>
      </c>
      <c r="D7" s="144"/>
      <c r="E7" s="144"/>
      <c r="F7" s="145"/>
      <c r="G7" s="145"/>
      <c r="H7" s="146">
        <f>SUM(C7:G7)</f>
        <v>3692.5</v>
      </c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2.75" customHeight="1">
      <c r="A8" s="138" t="s">
        <v>258</v>
      </c>
      <c r="B8" s="139" t="s">
        <v>259</v>
      </c>
      <c r="C8" s="140"/>
      <c r="D8" s="140">
        <v>5</v>
      </c>
      <c r="E8" s="140"/>
      <c r="F8" s="140"/>
      <c r="G8" s="140"/>
      <c r="H8" s="141">
        <f t="shared" ref="H8:H25" si="0">SUM(C8:G8)</f>
        <v>5</v>
      </c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75" customHeight="1">
      <c r="A9" s="95" t="s">
        <v>258</v>
      </c>
      <c r="B9" s="104" t="s">
        <v>260</v>
      </c>
      <c r="C9" s="90"/>
      <c r="D9" s="90">
        <v>20</v>
      </c>
      <c r="E9" s="90"/>
      <c r="F9" s="90"/>
      <c r="G9" s="90"/>
      <c r="H9" s="92">
        <f t="shared" si="0"/>
        <v>20</v>
      </c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2.75" customHeight="1">
      <c r="A10" s="95" t="s">
        <v>261</v>
      </c>
      <c r="B10" s="94" t="s">
        <v>262</v>
      </c>
      <c r="C10" s="90"/>
      <c r="D10" s="90">
        <v>5</v>
      </c>
      <c r="E10" s="90"/>
      <c r="F10" s="90"/>
      <c r="G10" s="90"/>
      <c r="H10" s="92">
        <f t="shared" si="0"/>
        <v>5</v>
      </c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2.75" customHeight="1">
      <c r="A11" s="95" t="s">
        <v>258</v>
      </c>
      <c r="B11" s="94" t="s">
        <v>263</v>
      </c>
      <c r="C11" s="90"/>
      <c r="D11" s="90">
        <v>15</v>
      </c>
      <c r="E11" s="90"/>
      <c r="F11" s="91"/>
      <c r="G11" s="90"/>
      <c r="H11" s="92">
        <f t="shared" si="0"/>
        <v>15</v>
      </c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2.75" customHeight="1">
      <c r="A12" s="95" t="s">
        <v>266</v>
      </c>
      <c r="B12" s="94" t="s">
        <v>267</v>
      </c>
      <c r="C12" s="90"/>
      <c r="D12" s="90"/>
      <c r="E12" s="90">
        <v>26188.23</v>
      </c>
      <c r="F12" s="91"/>
      <c r="G12" s="90"/>
      <c r="H12" s="92">
        <f t="shared" si="0"/>
        <v>26188.23</v>
      </c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164" customFormat="1" ht="12.75" customHeight="1">
      <c r="A13" s="95" t="s">
        <v>304</v>
      </c>
      <c r="B13" s="94" t="s">
        <v>262</v>
      </c>
      <c r="C13" s="90"/>
      <c r="D13" s="90">
        <v>235</v>
      </c>
      <c r="E13" s="90"/>
      <c r="F13" s="91"/>
      <c r="G13" s="90"/>
      <c r="H13" s="92">
        <f t="shared" si="0"/>
        <v>235</v>
      </c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2.75" customHeight="1">
      <c r="A14" s="93" t="s">
        <v>305</v>
      </c>
      <c r="B14" s="104" t="s">
        <v>260</v>
      </c>
      <c r="C14" s="90"/>
      <c r="D14" s="90">
        <v>20</v>
      </c>
      <c r="E14" s="90"/>
      <c r="F14" s="91"/>
      <c r="G14" s="91"/>
      <c r="H14" s="92">
        <f t="shared" si="0"/>
        <v>20</v>
      </c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" customHeight="1">
      <c r="A15" s="93" t="s">
        <v>306</v>
      </c>
      <c r="B15" s="94" t="s">
        <v>25</v>
      </c>
      <c r="C15" s="90"/>
      <c r="D15" s="90"/>
      <c r="E15" s="90"/>
      <c r="F15" s="91">
        <v>15.73</v>
      </c>
      <c r="G15" s="91"/>
      <c r="H15" s="92">
        <f t="shared" si="0"/>
        <v>15.73</v>
      </c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2.75" customHeight="1">
      <c r="A16" s="95" t="s">
        <v>315</v>
      </c>
      <c r="B16" s="96" t="s">
        <v>316</v>
      </c>
      <c r="C16" s="90"/>
      <c r="D16" s="90">
        <v>65</v>
      </c>
      <c r="E16" s="90"/>
      <c r="F16" s="91"/>
      <c r="G16" s="91"/>
      <c r="H16" s="92">
        <f t="shared" si="0"/>
        <v>65</v>
      </c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2.75" customHeight="1">
      <c r="A17" s="95" t="s">
        <v>340</v>
      </c>
      <c r="B17" s="94" t="s">
        <v>25</v>
      </c>
      <c r="C17" s="90"/>
      <c r="D17" s="90"/>
      <c r="E17" s="90"/>
      <c r="F17" s="91">
        <v>24.71</v>
      </c>
      <c r="G17" s="91"/>
      <c r="H17" s="92">
        <f t="shared" si="0"/>
        <v>24.71</v>
      </c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2.75" customHeight="1">
      <c r="A18" s="95" t="s">
        <v>341</v>
      </c>
      <c r="B18" s="96" t="s">
        <v>265</v>
      </c>
      <c r="C18" s="90">
        <v>3692.5</v>
      </c>
      <c r="D18" s="90"/>
      <c r="E18" s="90"/>
      <c r="F18" s="91"/>
      <c r="G18" s="91"/>
      <c r="H18" s="92">
        <f t="shared" si="0"/>
        <v>3692.5</v>
      </c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2.75" customHeight="1">
      <c r="A19" s="95" t="s">
        <v>348</v>
      </c>
      <c r="B19" s="96" t="s">
        <v>349</v>
      </c>
      <c r="C19" s="90"/>
      <c r="D19" s="90"/>
      <c r="E19" s="90"/>
      <c r="F19" s="91"/>
      <c r="G19" s="91">
        <v>747.21</v>
      </c>
      <c r="H19" s="92">
        <f t="shared" si="0"/>
        <v>747.21</v>
      </c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2.75" customHeight="1">
      <c r="A20" s="95" t="s">
        <v>352</v>
      </c>
      <c r="B20" s="61" t="s">
        <v>262</v>
      </c>
      <c r="C20" s="91"/>
      <c r="D20" s="91">
        <v>5</v>
      </c>
      <c r="E20" s="91"/>
      <c r="F20" s="90"/>
      <c r="G20" s="91"/>
      <c r="H20" s="92">
        <f t="shared" si="0"/>
        <v>5</v>
      </c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194" customFormat="1" ht="12.75" customHeight="1">
      <c r="A21" s="95" t="s">
        <v>354</v>
      </c>
      <c r="B21" s="61" t="s">
        <v>355</v>
      </c>
      <c r="C21" s="91"/>
      <c r="D21" s="91"/>
      <c r="E21" s="91">
        <v>133.61000000000001</v>
      </c>
      <c r="F21" s="90"/>
      <c r="G21" s="91"/>
      <c r="H21" s="92">
        <f t="shared" si="0"/>
        <v>133.61000000000001</v>
      </c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194" customFormat="1" ht="12.75" customHeight="1">
      <c r="A22" s="95" t="s">
        <v>356</v>
      </c>
      <c r="B22" s="61" t="s">
        <v>357</v>
      </c>
      <c r="C22" s="91"/>
      <c r="D22" s="91">
        <v>87.7</v>
      </c>
      <c r="E22" s="91"/>
      <c r="F22" s="90"/>
      <c r="G22" s="91"/>
      <c r="H22" s="92">
        <f t="shared" si="0"/>
        <v>87.7</v>
      </c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s="194" customFormat="1" ht="12.75" customHeight="1">
      <c r="A23" s="95" t="s">
        <v>353</v>
      </c>
      <c r="B23" s="94" t="s">
        <v>25</v>
      </c>
      <c r="C23" s="91"/>
      <c r="D23" s="91"/>
      <c r="E23" s="91"/>
      <c r="F23" s="90">
        <v>23.98</v>
      </c>
      <c r="G23" s="91"/>
      <c r="H23" s="92">
        <f t="shared" si="0"/>
        <v>23.98</v>
      </c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194" customFormat="1" ht="12.75" customHeight="1">
      <c r="A24" s="95" t="s">
        <v>418</v>
      </c>
      <c r="B24" s="61" t="s">
        <v>25</v>
      </c>
      <c r="C24" s="91"/>
      <c r="D24" s="91"/>
      <c r="E24" s="91"/>
      <c r="F24" s="90">
        <v>15.28</v>
      </c>
      <c r="G24" s="91"/>
      <c r="H24" s="92">
        <f t="shared" si="0"/>
        <v>15.28</v>
      </c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s="194" customFormat="1" ht="12.75" customHeight="1">
      <c r="A25" s="95"/>
      <c r="B25" s="61"/>
      <c r="C25" s="91"/>
      <c r="D25" s="91"/>
      <c r="E25" s="91"/>
      <c r="F25" s="90"/>
      <c r="G25" s="91"/>
      <c r="H25" s="92">
        <f t="shared" si="0"/>
        <v>0</v>
      </c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2.75" customHeight="1">
      <c r="A26" s="97"/>
      <c r="B26" s="98" t="s">
        <v>21</v>
      </c>
      <c r="C26" s="99">
        <f>SUM(C7:C25)</f>
        <v>7385</v>
      </c>
      <c r="D26" s="99">
        <f t="shared" ref="D26:G26" si="1">SUM(D7:D25)</f>
        <v>457.7</v>
      </c>
      <c r="E26" s="99">
        <f t="shared" si="1"/>
        <v>26321.84</v>
      </c>
      <c r="F26" s="99">
        <f t="shared" si="1"/>
        <v>79.7</v>
      </c>
      <c r="G26" s="99">
        <f t="shared" si="1"/>
        <v>747.21</v>
      </c>
      <c r="H26" s="99">
        <f>SUM(H7:H24)</f>
        <v>34991.449999999997</v>
      </c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75" customHeight="1">
      <c r="A27" s="6"/>
      <c r="B27" s="3"/>
      <c r="C27" s="50"/>
      <c r="D27" s="50"/>
      <c r="E27" s="50"/>
      <c r="F27" s="50"/>
      <c r="G27" s="50"/>
      <c r="H27" s="23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2.75" customHeight="1">
      <c r="A28" s="6"/>
      <c r="B28" s="3"/>
      <c r="C28" s="50"/>
      <c r="D28" s="50"/>
      <c r="E28" s="50"/>
      <c r="F28" s="50"/>
      <c r="G28" s="50"/>
      <c r="H28" s="23"/>
      <c r="I28" s="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>
      <c r="A29" s="7"/>
      <c r="B29" s="4"/>
      <c r="C29" s="51"/>
      <c r="D29" s="51"/>
      <c r="E29" s="51"/>
      <c r="F29" s="51"/>
      <c r="G29" s="51"/>
      <c r="H29" s="2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>
      <c r="A30" s="4"/>
      <c r="B30" s="4"/>
      <c r="C30" s="51"/>
      <c r="D30" s="51"/>
      <c r="E30" s="51"/>
      <c r="F30" s="51"/>
      <c r="G30" s="51"/>
      <c r="H30" s="2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>
      <c r="A31" s="4"/>
      <c r="B31" s="4"/>
      <c r="C31" s="51"/>
      <c r="D31" s="51"/>
      <c r="E31" s="51"/>
      <c r="F31" s="51"/>
      <c r="G31" s="51"/>
      <c r="H31" s="2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>
      <c r="A32" s="4"/>
      <c r="B32" s="4"/>
      <c r="C32" s="51"/>
      <c r="D32" s="51"/>
      <c r="E32" s="51"/>
      <c r="F32" s="51"/>
      <c r="G32" s="51"/>
      <c r="H32" s="2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>
      <c r="A33" s="4"/>
      <c r="B33" s="4"/>
      <c r="C33" s="51"/>
      <c r="D33" s="51"/>
      <c r="E33" s="51"/>
      <c r="F33" s="51"/>
      <c r="G33" s="51"/>
      <c r="H33" s="2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>
      <c r="A34" s="4"/>
      <c r="B34" s="4"/>
      <c r="C34" s="51"/>
      <c r="D34" s="51"/>
      <c r="E34" s="51"/>
      <c r="F34" s="51"/>
      <c r="G34" s="51"/>
      <c r="H34" s="2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>
      <c r="A35" s="4"/>
      <c r="B35" s="4"/>
      <c r="C35" s="51"/>
      <c r="D35" s="51"/>
      <c r="E35" s="51"/>
      <c r="F35" s="51"/>
      <c r="G35" s="51"/>
      <c r="H35" s="2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>
      <c r="A36" s="4"/>
      <c r="B36" s="4"/>
      <c r="C36" s="51"/>
      <c r="D36" s="51"/>
      <c r="E36" s="51"/>
      <c r="F36" s="51"/>
      <c r="G36" s="51"/>
      <c r="H36" s="2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>
      <c r="A37" s="4"/>
      <c r="B37" s="4"/>
      <c r="C37" s="51"/>
      <c r="D37" s="51"/>
      <c r="E37" s="51"/>
      <c r="F37" s="51"/>
      <c r="G37" s="51"/>
      <c r="H37" s="2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>
      <c r="A38" s="4"/>
      <c r="B38" s="4"/>
      <c r="C38" s="51"/>
      <c r="D38" s="51"/>
      <c r="E38" s="51"/>
      <c r="F38" s="51"/>
      <c r="G38" s="51"/>
      <c r="H38" s="2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>
      <c r="A39" s="4"/>
      <c r="B39" s="4"/>
      <c r="C39" s="51"/>
      <c r="D39" s="51"/>
      <c r="E39" s="51"/>
      <c r="F39" s="51"/>
      <c r="G39" s="51"/>
      <c r="H39" s="2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>
      <c r="A40" s="4"/>
      <c r="B40" s="4"/>
      <c r="C40" s="51"/>
      <c r="D40" s="51"/>
      <c r="E40" s="51"/>
      <c r="F40" s="51"/>
      <c r="G40" s="51"/>
      <c r="H40" s="2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>
      <c r="A41" s="4"/>
      <c r="B41" s="4"/>
      <c r="C41" s="51"/>
      <c r="D41" s="51"/>
      <c r="E41" s="51"/>
      <c r="F41" s="51"/>
      <c r="G41" s="51"/>
      <c r="H41" s="2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>
      <c r="A42" s="4"/>
      <c r="B42" s="4"/>
      <c r="C42" s="51"/>
      <c r="D42" s="51"/>
      <c r="E42" s="51"/>
      <c r="F42" s="51"/>
      <c r="G42" s="51"/>
      <c r="H42" s="2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>
      <c r="A43" s="4"/>
      <c r="B43" s="4"/>
      <c r="C43" s="51"/>
      <c r="D43" s="51"/>
      <c r="E43" s="51"/>
      <c r="F43" s="51"/>
      <c r="G43" s="51"/>
      <c r="H43" s="2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>
      <c r="A44" s="4"/>
      <c r="B44" s="4"/>
      <c r="C44" s="51"/>
      <c r="D44" s="51"/>
      <c r="E44" s="51"/>
      <c r="F44" s="51"/>
      <c r="G44" s="51"/>
      <c r="H44" s="2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>
      <c r="A45" s="4"/>
      <c r="B45" s="4"/>
      <c r="C45" s="51"/>
      <c r="D45" s="51"/>
      <c r="E45" s="51"/>
      <c r="F45" s="51"/>
      <c r="G45" s="51"/>
      <c r="H45" s="2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>
      <c r="A46" s="4"/>
      <c r="B46" s="4"/>
      <c r="C46" s="51"/>
      <c r="D46" s="51"/>
      <c r="E46" s="51"/>
      <c r="F46" s="51"/>
      <c r="G46" s="51"/>
      <c r="H46" s="2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>
      <c r="A47" s="4"/>
      <c r="B47" s="4"/>
      <c r="C47" s="51"/>
      <c r="D47" s="51"/>
      <c r="E47" s="51"/>
      <c r="F47" s="51"/>
      <c r="G47" s="51"/>
      <c r="H47" s="2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>
      <c r="A48" s="4"/>
      <c r="B48" s="4"/>
      <c r="C48" s="51"/>
      <c r="D48" s="51"/>
      <c r="E48" s="51"/>
      <c r="F48" s="51"/>
      <c r="G48" s="51"/>
      <c r="H48" s="2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>
      <c r="A49" s="4"/>
      <c r="B49" s="4"/>
      <c r="C49" s="51"/>
      <c r="D49" s="51"/>
      <c r="E49" s="51"/>
      <c r="F49" s="51"/>
      <c r="G49" s="51"/>
      <c r="H49" s="2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>
      <c r="A50" s="4"/>
      <c r="B50" s="4"/>
      <c r="C50" s="51"/>
      <c r="D50" s="51"/>
      <c r="E50" s="51"/>
      <c r="F50" s="51"/>
      <c r="G50" s="51"/>
      <c r="H50" s="2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>
      <c r="A51" s="4"/>
      <c r="B51" s="4"/>
      <c r="C51" s="51"/>
      <c r="D51" s="51"/>
      <c r="E51" s="51"/>
      <c r="F51" s="51"/>
      <c r="G51" s="51"/>
      <c r="H51" s="2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>
      <c r="A52" s="4"/>
      <c r="B52" s="4"/>
      <c r="C52" s="51"/>
      <c r="D52" s="51"/>
      <c r="E52" s="51"/>
      <c r="F52" s="51"/>
      <c r="G52" s="51"/>
      <c r="H52" s="2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>
      <c r="A53" s="4"/>
      <c r="B53" s="4"/>
      <c r="C53" s="51"/>
      <c r="D53" s="51"/>
      <c r="E53" s="51"/>
      <c r="F53" s="51"/>
      <c r="G53" s="51"/>
      <c r="H53" s="2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>
      <c r="A54" s="4"/>
      <c r="B54" s="4"/>
      <c r="C54" s="51"/>
      <c r="D54" s="51"/>
      <c r="E54" s="51"/>
      <c r="F54" s="51"/>
      <c r="G54" s="51"/>
      <c r="H54" s="2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>
      <c r="A55" s="4"/>
      <c r="B55" s="4"/>
      <c r="C55" s="51"/>
      <c r="D55" s="51"/>
      <c r="E55" s="51"/>
      <c r="F55" s="51"/>
      <c r="G55" s="51"/>
      <c r="H55" s="2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>
      <c r="A56" s="4"/>
      <c r="B56" s="4"/>
      <c r="C56" s="51"/>
      <c r="D56" s="51"/>
      <c r="E56" s="51"/>
      <c r="F56" s="51"/>
      <c r="G56" s="51"/>
      <c r="H56" s="2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>
      <c r="A57" s="4"/>
      <c r="B57" s="4"/>
      <c r="C57" s="51"/>
      <c r="D57" s="51"/>
      <c r="E57" s="51"/>
      <c r="F57" s="51"/>
      <c r="G57" s="51"/>
      <c r="H57" s="2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>
      <c r="A58" s="4"/>
      <c r="B58" s="4"/>
      <c r="C58" s="51"/>
      <c r="D58" s="51"/>
      <c r="E58" s="51"/>
      <c r="F58" s="51"/>
      <c r="G58" s="51"/>
      <c r="H58" s="2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>
      <c r="A59" s="4"/>
      <c r="B59" s="4"/>
      <c r="C59" s="51"/>
      <c r="D59" s="51"/>
      <c r="E59" s="51"/>
      <c r="F59" s="51"/>
      <c r="G59" s="51"/>
      <c r="H59" s="2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>
      <c r="A60" s="4"/>
      <c r="B60" s="4"/>
      <c r="C60" s="51"/>
      <c r="D60" s="51"/>
      <c r="E60" s="51"/>
      <c r="F60" s="51"/>
      <c r="G60" s="51"/>
      <c r="H60" s="2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>
      <c r="A61" s="4"/>
      <c r="B61" s="4"/>
      <c r="C61" s="51"/>
      <c r="D61" s="51"/>
      <c r="E61" s="51"/>
      <c r="F61" s="51"/>
      <c r="G61" s="51"/>
      <c r="H61" s="2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>
      <c r="A62" s="4"/>
      <c r="B62" s="4"/>
      <c r="C62" s="51"/>
      <c r="D62" s="51"/>
      <c r="E62" s="51"/>
      <c r="F62" s="51"/>
      <c r="G62" s="51"/>
      <c r="H62" s="2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>
      <c r="A63" s="4"/>
      <c r="B63" s="4"/>
      <c r="C63" s="51"/>
      <c r="D63" s="51"/>
      <c r="E63" s="51"/>
      <c r="F63" s="51"/>
      <c r="G63" s="51"/>
      <c r="H63" s="2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>
      <c r="A64" s="4"/>
      <c r="B64" s="4"/>
      <c r="C64" s="51"/>
      <c r="D64" s="51"/>
      <c r="E64" s="51"/>
      <c r="F64" s="51"/>
      <c r="G64" s="51"/>
      <c r="H64" s="2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>
      <c r="A65" s="4"/>
      <c r="B65" s="4"/>
      <c r="C65" s="51"/>
      <c r="D65" s="51"/>
      <c r="E65" s="51"/>
      <c r="F65" s="51"/>
      <c r="G65" s="51"/>
      <c r="H65" s="2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>
      <c r="A66" s="4"/>
      <c r="B66" s="4"/>
      <c r="C66" s="51"/>
      <c r="D66" s="51"/>
      <c r="E66" s="51"/>
      <c r="F66" s="51"/>
      <c r="G66" s="51"/>
      <c r="H66" s="2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>
      <c r="A67" s="4"/>
      <c r="B67" s="4"/>
      <c r="C67" s="51"/>
      <c r="D67" s="51"/>
      <c r="E67" s="51"/>
      <c r="F67" s="51"/>
      <c r="G67" s="51"/>
      <c r="H67" s="2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>
      <c r="A68" s="4"/>
      <c r="B68" s="4"/>
      <c r="C68" s="51"/>
      <c r="D68" s="51"/>
      <c r="E68" s="51"/>
      <c r="F68" s="51"/>
      <c r="G68" s="51"/>
      <c r="H68" s="2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>
      <c r="A69" s="4"/>
      <c r="B69" s="4"/>
      <c r="C69" s="51"/>
      <c r="D69" s="51"/>
      <c r="E69" s="51"/>
      <c r="F69" s="51"/>
      <c r="G69" s="51"/>
      <c r="H69" s="2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>
      <c r="A70" s="4"/>
      <c r="B70" s="4"/>
      <c r="C70" s="51"/>
      <c r="D70" s="51"/>
      <c r="E70" s="51"/>
      <c r="F70" s="51"/>
      <c r="G70" s="51"/>
      <c r="H70" s="2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>
      <c r="A71" s="4"/>
      <c r="B71" s="4"/>
      <c r="C71" s="51"/>
      <c r="D71" s="51"/>
      <c r="E71" s="51"/>
      <c r="F71" s="51"/>
      <c r="G71" s="51"/>
      <c r="H71" s="2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>
      <c r="A72" s="4"/>
      <c r="B72" s="4"/>
      <c r="C72" s="51"/>
      <c r="D72" s="51"/>
      <c r="E72" s="51"/>
      <c r="F72" s="51"/>
      <c r="G72" s="51"/>
      <c r="H72" s="2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>
      <c r="A73" s="4"/>
      <c r="B73" s="4"/>
      <c r="C73" s="51"/>
      <c r="D73" s="51"/>
      <c r="E73" s="51"/>
      <c r="F73" s="51"/>
      <c r="G73" s="51"/>
      <c r="H73" s="2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>
      <c r="A74" s="4"/>
      <c r="B74" s="4"/>
      <c r="C74" s="51"/>
      <c r="D74" s="51"/>
      <c r="E74" s="51"/>
      <c r="F74" s="51"/>
      <c r="G74" s="51"/>
      <c r="H74" s="2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>
      <c r="A75" s="4"/>
      <c r="B75" s="4"/>
      <c r="C75" s="51"/>
      <c r="D75" s="51"/>
      <c r="E75" s="51"/>
      <c r="F75" s="51"/>
      <c r="G75" s="51"/>
      <c r="H75" s="2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>
      <c r="A76" s="4"/>
      <c r="B76" s="4"/>
      <c r="C76" s="51"/>
      <c r="D76" s="51"/>
      <c r="E76" s="51"/>
      <c r="F76" s="51"/>
      <c r="G76" s="51"/>
      <c r="H76" s="2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>
      <c r="A77" s="4"/>
      <c r="B77" s="4"/>
      <c r="C77" s="51"/>
      <c r="D77" s="51"/>
      <c r="E77" s="51"/>
      <c r="F77" s="51"/>
      <c r="G77" s="51"/>
      <c r="H77" s="2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>
      <c r="A78" s="4"/>
      <c r="B78" s="4"/>
      <c r="C78" s="51"/>
      <c r="D78" s="51"/>
      <c r="E78" s="51"/>
      <c r="F78" s="51"/>
      <c r="G78" s="51"/>
      <c r="H78" s="2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>
      <c r="A79" s="4"/>
      <c r="B79" s="4"/>
      <c r="C79" s="51"/>
      <c r="D79" s="51"/>
      <c r="E79" s="51"/>
      <c r="F79" s="51"/>
      <c r="G79" s="51"/>
      <c r="H79" s="2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>
      <c r="A80" s="4"/>
      <c r="B80" s="4"/>
      <c r="C80" s="51"/>
      <c r="D80" s="51"/>
      <c r="E80" s="51"/>
      <c r="F80" s="51"/>
      <c r="G80" s="51"/>
      <c r="H80" s="2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>
      <c r="A81" s="4"/>
      <c r="B81" s="4"/>
      <c r="C81" s="51"/>
      <c r="D81" s="51"/>
      <c r="E81" s="51"/>
      <c r="F81" s="51"/>
      <c r="G81" s="51"/>
      <c r="H81" s="2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>
      <c r="A82" s="4"/>
      <c r="B82" s="4"/>
      <c r="C82" s="51"/>
      <c r="D82" s="51"/>
      <c r="E82" s="51"/>
      <c r="F82" s="51"/>
      <c r="G82" s="51"/>
      <c r="H82" s="2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>
      <c r="A83" s="4"/>
      <c r="B83" s="4"/>
      <c r="C83" s="51"/>
      <c r="D83" s="51"/>
      <c r="E83" s="51"/>
      <c r="F83" s="51"/>
      <c r="G83" s="51"/>
      <c r="H83" s="2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>
      <c r="A84" s="4"/>
      <c r="B84" s="4"/>
      <c r="C84" s="51"/>
      <c r="D84" s="51"/>
      <c r="E84" s="51"/>
      <c r="F84" s="51"/>
      <c r="G84" s="51"/>
      <c r="H84" s="2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>
      <c r="A85" s="4"/>
      <c r="B85" s="4"/>
      <c r="C85" s="51"/>
      <c r="D85" s="51"/>
      <c r="E85" s="51"/>
      <c r="F85" s="51"/>
      <c r="G85" s="51"/>
      <c r="H85" s="2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>
      <c r="A86" s="4"/>
      <c r="B86" s="4"/>
      <c r="C86" s="51"/>
      <c r="D86" s="51"/>
      <c r="E86" s="51"/>
      <c r="F86" s="51"/>
      <c r="G86" s="51"/>
      <c r="H86" s="2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>
      <c r="A87" s="4"/>
      <c r="B87" s="4"/>
      <c r="C87" s="51"/>
      <c r="D87" s="51"/>
      <c r="E87" s="51"/>
      <c r="F87" s="51"/>
      <c r="G87" s="51"/>
      <c r="H87" s="2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>
      <c r="A88" s="4"/>
      <c r="B88" s="4"/>
      <c r="C88" s="51"/>
      <c r="D88" s="51"/>
      <c r="E88" s="51"/>
      <c r="F88" s="51"/>
      <c r="G88" s="51"/>
      <c r="H88" s="2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>
      <c r="A89" s="4"/>
      <c r="B89" s="4"/>
      <c r="C89" s="51"/>
      <c r="D89" s="51"/>
      <c r="E89" s="51"/>
      <c r="F89" s="51"/>
      <c r="G89" s="51"/>
      <c r="H89" s="2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>
      <c r="A90" s="4"/>
      <c r="B90" s="4"/>
      <c r="C90" s="51"/>
      <c r="D90" s="51"/>
      <c r="E90" s="51"/>
      <c r="F90" s="51"/>
      <c r="G90" s="51"/>
      <c r="H90" s="2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>
      <c r="A91" s="4"/>
      <c r="B91" s="4"/>
      <c r="C91" s="51"/>
      <c r="D91" s="51"/>
      <c r="E91" s="51"/>
      <c r="F91" s="51"/>
      <c r="G91" s="51"/>
      <c r="H91" s="2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>
      <c r="A92" s="4"/>
      <c r="B92" s="4"/>
      <c r="C92" s="51"/>
      <c r="D92" s="51"/>
      <c r="E92" s="51"/>
      <c r="F92" s="51"/>
      <c r="G92" s="51"/>
      <c r="H92" s="2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>
      <c r="A93" s="4"/>
      <c r="B93" s="4"/>
      <c r="C93" s="51"/>
      <c r="D93" s="51"/>
      <c r="E93" s="51"/>
      <c r="F93" s="51"/>
      <c r="G93" s="51"/>
      <c r="H93" s="2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>
      <c r="A94" s="4"/>
      <c r="B94" s="4"/>
      <c r="C94" s="51"/>
      <c r="D94" s="51"/>
      <c r="E94" s="51"/>
      <c r="F94" s="51"/>
      <c r="G94" s="51"/>
      <c r="H94" s="2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>
      <c r="A95" s="4"/>
      <c r="B95" s="4"/>
      <c r="C95" s="51"/>
      <c r="D95" s="51"/>
      <c r="E95" s="51"/>
      <c r="F95" s="51"/>
      <c r="G95" s="51"/>
      <c r="H95" s="2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>
      <c r="A96" s="4"/>
      <c r="B96" s="4"/>
      <c r="C96" s="51"/>
      <c r="D96" s="51"/>
      <c r="E96" s="51"/>
      <c r="F96" s="51"/>
      <c r="G96" s="51"/>
      <c r="H96" s="2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>
      <c r="A97" s="4"/>
      <c r="B97" s="4"/>
      <c r="C97" s="51"/>
      <c r="D97" s="51"/>
      <c r="E97" s="51"/>
      <c r="F97" s="51"/>
      <c r="G97" s="51"/>
      <c r="H97" s="2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>
      <c r="A98" s="4"/>
      <c r="B98" s="4"/>
      <c r="C98" s="51"/>
      <c r="D98" s="51"/>
      <c r="E98" s="51"/>
      <c r="F98" s="51"/>
      <c r="G98" s="51"/>
      <c r="H98" s="2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>
      <c r="A99" s="4"/>
      <c r="B99" s="4"/>
      <c r="C99" s="51"/>
      <c r="D99" s="51"/>
      <c r="E99" s="51"/>
      <c r="F99" s="51"/>
      <c r="G99" s="51"/>
      <c r="H99" s="2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>
      <c r="A100" s="4"/>
      <c r="B100" s="4"/>
      <c r="C100" s="51"/>
      <c r="D100" s="51"/>
      <c r="E100" s="51"/>
      <c r="F100" s="51"/>
      <c r="G100" s="51"/>
      <c r="H100" s="2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>
      <c r="A101" s="4"/>
      <c r="B101" s="4"/>
      <c r="C101" s="51"/>
      <c r="D101" s="51"/>
      <c r="E101" s="51"/>
      <c r="F101" s="51"/>
      <c r="G101" s="51"/>
      <c r="H101" s="2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>
      <c r="A102" s="4"/>
      <c r="B102" s="4"/>
      <c r="C102" s="51"/>
      <c r="D102" s="51"/>
      <c r="E102" s="51"/>
      <c r="F102" s="51"/>
      <c r="G102" s="51"/>
      <c r="H102" s="2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>
      <c r="A103" s="4"/>
      <c r="B103" s="4"/>
      <c r="C103" s="51"/>
      <c r="D103" s="51"/>
      <c r="E103" s="51"/>
      <c r="F103" s="51"/>
      <c r="G103" s="51"/>
      <c r="H103" s="2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>
      <c r="A104" s="4"/>
      <c r="B104" s="4"/>
      <c r="C104" s="51"/>
      <c r="D104" s="51"/>
      <c r="E104" s="51"/>
      <c r="F104" s="51"/>
      <c r="G104" s="51"/>
      <c r="H104" s="2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>
      <c r="A105" s="4"/>
      <c r="B105" s="4"/>
      <c r="C105" s="51"/>
      <c r="D105" s="51"/>
      <c r="E105" s="51"/>
      <c r="F105" s="51"/>
      <c r="G105" s="51"/>
      <c r="H105" s="2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>
      <c r="A106" s="4"/>
      <c r="B106" s="4"/>
      <c r="C106" s="51"/>
      <c r="D106" s="51"/>
      <c r="E106" s="51"/>
      <c r="F106" s="51"/>
      <c r="G106" s="51"/>
      <c r="H106" s="2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>
      <c r="A107" s="4"/>
      <c r="B107" s="4"/>
      <c r="C107" s="51"/>
      <c r="D107" s="51"/>
      <c r="E107" s="51"/>
      <c r="F107" s="51"/>
      <c r="G107" s="51"/>
      <c r="H107" s="2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>
      <c r="A108" s="4"/>
      <c r="B108" s="4"/>
      <c r="C108" s="51"/>
      <c r="D108" s="51"/>
      <c r="E108" s="51"/>
      <c r="F108" s="51"/>
      <c r="G108" s="51"/>
      <c r="H108" s="2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>
      <c r="A109" s="4"/>
      <c r="B109" s="4"/>
      <c r="C109" s="51"/>
      <c r="D109" s="51"/>
      <c r="E109" s="51"/>
      <c r="F109" s="51"/>
      <c r="G109" s="51"/>
      <c r="H109" s="2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>
      <c r="A110" s="4"/>
      <c r="B110" s="4"/>
      <c r="C110" s="51"/>
      <c r="D110" s="51"/>
      <c r="E110" s="51"/>
      <c r="F110" s="51"/>
      <c r="G110" s="51"/>
      <c r="H110" s="2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>
      <c r="A111" s="4"/>
      <c r="B111" s="4"/>
      <c r="C111" s="51"/>
      <c r="D111" s="51"/>
      <c r="E111" s="51"/>
      <c r="F111" s="51"/>
      <c r="G111" s="51"/>
      <c r="H111" s="2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>
      <c r="A112" s="4"/>
      <c r="B112" s="4"/>
      <c r="C112" s="51"/>
      <c r="D112" s="51"/>
      <c r="E112" s="51"/>
      <c r="F112" s="51"/>
      <c r="G112" s="51"/>
      <c r="H112" s="2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>
      <c r="A113" s="4"/>
      <c r="B113" s="4"/>
      <c r="C113" s="51"/>
      <c r="D113" s="51"/>
      <c r="E113" s="51"/>
      <c r="F113" s="51"/>
      <c r="G113" s="51"/>
      <c r="H113" s="2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>
      <c r="A114" s="4"/>
      <c r="B114" s="4"/>
      <c r="C114" s="51"/>
      <c r="D114" s="51"/>
      <c r="E114" s="51"/>
      <c r="F114" s="51"/>
      <c r="G114" s="51"/>
      <c r="H114" s="2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>
      <c r="A115" s="4"/>
      <c r="B115" s="4"/>
      <c r="C115" s="51"/>
      <c r="D115" s="51"/>
      <c r="E115" s="51"/>
      <c r="F115" s="51"/>
      <c r="G115" s="51"/>
      <c r="H115" s="2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>
      <c r="A116" s="4"/>
      <c r="B116" s="4"/>
      <c r="C116" s="51"/>
      <c r="D116" s="51"/>
      <c r="E116" s="51"/>
      <c r="F116" s="51"/>
      <c r="G116" s="51"/>
      <c r="H116" s="2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>
      <c r="A117" s="4"/>
      <c r="B117" s="4"/>
      <c r="C117" s="51"/>
      <c r="D117" s="51"/>
      <c r="E117" s="51"/>
      <c r="F117" s="51"/>
      <c r="G117" s="51"/>
      <c r="H117" s="2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>
      <c r="A118" s="4"/>
      <c r="B118" s="4"/>
      <c r="C118" s="51"/>
      <c r="D118" s="51"/>
      <c r="E118" s="51"/>
      <c r="F118" s="51"/>
      <c r="G118" s="51"/>
      <c r="H118" s="2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>
      <c r="A119" s="4"/>
      <c r="B119" s="4"/>
      <c r="C119" s="51"/>
      <c r="D119" s="51"/>
      <c r="E119" s="51"/>
      <c r="F119" s="51"/>
      <c r="G119" s="51"/>
      <c r="H119" s="2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>
      <c r="A120" s="4"/>
      <c r="B120" s="4"/>
      <c r="C120" s="51"/>
      <c r="D120" s="51"/>
      <c r="E120" s="51"/>
      <c r="F120" s="51"/>
      <c r="G120" s="51"/>
      <c r="H120" s="2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>
      <c r="A121" s="4"/>
      <c r="B121" s="4"/>
      <c r="C121" s="51"/>
      <c r="D121" s="51"/>
      <c r="E121" s="51"/>
      <c r="F121" s="51"/>
      <c r="G121" s="51"/>
      <c r="H121" s="2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>
      <c r="A122" s="4"/>
      <c r="B122" s="4"/>
      <c r="C122" s="51"/>
      <c r="D122" s="51"/>
      <c r="E122" s="51"/>
      <c r="F122" s="51"/>
      <c r="G122" s="51"/>
      <c r="H122" s="2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>
      <c r="A123" s="4"/>
      <c r="B123" s="4"/>
      <c r="C123" s="51"/>
      <c r="D123" s="51"/>
      <c r="E123" s="51"/>
      <c r="F123" s="51"/>
      <c r="G123" s="51"/>
      <c r="H123" s="2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>
      <c r="A124" s="4"/>
      <c r="B124" s="4"/>
      <c r="C124" s="51"/>
      <c r="D124" s="51"/>
      <c r="E124" s="51"/>
      <c r="F124" s="51"/>
      <c r="G124" s="51"/>
      <c r="H124" s="2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>
      <c r="A125" s="4"/>
      <c r="B125" s="4"/>
      <c r="C125" s="51"/>
      <c r="D125" s="51"/>
      <c r="E125" s="51"/>
      <c r="F125" s="51"/>
      <c r="G125" s="51"/>
      <c r="H125" s="2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>
      <c r="A126" s="4"/>
      <c r="B126" s="4"/>
      <c r="C126" s="51"/>
      <c r="D126" s="51"/>
      <c r="E126" s="51"/>
      <c r="F126" s="51"/>
      <c r="G126" s="51"/>
      <c r="H126" s="2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>
      <c r="A127" s="4"/>
      <c r="B127" s="4"/>
      <c r="C127" s="51"/>
      <c r="D127" s="51"/>
      <c r="E127" s="51"/>
      <c r="F127" s="51"/>
      <c r="G127" s="51"/>
      <c r="H127" s="2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>
      <c r="A128" s="4"/>
      <c r="B128" s="4"/>
      <c r="C128" s="51"/>
      <c r="D128" s="51"/>
      <c r="E128" s="51"/>
      <c r="F128" s="51"/>
      <c r="G128" s="51"/>
      <c r="H128" s="2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>
      <c r="A129" s="4"/>
      <c r="B129" s="4"/>
      <c r="C129" s="51"/>
      <c r="D129" s="51"/>
      <c r="E129" s="51"/>
      <c r="F129" s="51"/>
      <c r="G129" s="51"/>
      <c r="H129" s="2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>
      <c r="A130" s="4"/>
      <c r="B130" s="4"/>
      <c r="C130" s="51"/>
      <c r="D130" s="51"/>
      <c r="E130" s="51"/>
      <c r="F130" s="51"/>
      <c r="G130" s="51"/>
      <c r="H130" s="2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>
      <c r="A131" s="4"/>
      <c r="B131" s="4"/>
      <c r="C131" s="51"/>
      <c r="D131" s="51"/>
      <c r="E131" s="51"/>
      <c r="F131" s="51"/>
      <c r="G131" s="51"/>
      <c r="H131" s="2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>
      <c r="A132" s="4"/>
      <c r="B132" s="4"/>
      <c r="C132" s="51"/>
      <c r="D132" s="51"/>
      <c r="E132" s="51"/>
      <c r="F132" s="51"/>
      <c r="G132" s="51"/>
      <c r="H132" s="2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>
      <c r="A133" s="4"/>
      <c r="B133" s="4"/>
      <c r="C133" s="51"/>
      <c r="D133" s="51"/>
      <c r="E133" s="51"/>
      <c r="F133" s="51"/>
      <c r="G133" s="51"/>
      <c r="H133" s="2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>
      <c r="A134" s="4"/>
      <c r="B134" s="4"/>
      <c r="C134" s="51"/>
      <c r="D134" s="51"/>
      <c r="E134" s="51"/>
      <c r="F134" s="51"/>
      <c r="G134" s="51"/>
      <c r="H134" s="2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>
      <c r="A135" s="4"/>
      <c r="B135" s="4"/>
      <c r="C135" s="51"/>
      <c r="D135" s="51"/>
      <c r="E135" s="51"/>
      <c r="F135" s="51"/>
      <c r="G135" s="51"/>
      <c r="H135" s="2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>
      <c r="A136" s="4"/>
      <c r="B136" s="4"/>
      <c r="C136" s="51"/>
      <c r="D136" s="51"/>
      <c r="E136" s="51"/>
      <c r="F136" s="51"/>
      <c r="G136" s="51"/>
      <c r="H136" s="2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>
      <c r="A137" s="4"/>
      <c r="B137" s="4"/>
      <c r="C137" s="51"/>
      <c r="D137" s="51"/>
      <c r="E137" s="51"/>
      <c r="F137" s="51"/>
      <c r="G137" s="51"/>
      <c r="H137" s="2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>
      <c r="A138" s="4"/>
      <c r="B138" s="4"/>
      <c r="C138" s="51"/>
      <c r="D138" s="51"/>
      <c r="E138" s="51"/>
      <c r="F138" s="51"/>
      <c r="G138" s="51"/>
      <c r="H138" s="2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>
      <c r="A139" s="4"/>
      <c r="B139" s="4"/>
      <c r="C139" s="51"/>
      <c r="D139" s="51"/>
      <c r="E139" s="51"/>
      <c r="F139" s="51"/>
      <c r="G139" s="51"/>
      <c r="H139" s="2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>
      <c r="A140" s="4"/>
      <c r="B140" s="4"/>
      <c r="C140" s="51"/>
      <c r="D140" s="51"/>
      <c r="E140" s="51"/>
      <c r="F140" s="51"/>
      <c r="G140" s="51"/>
      <c r="H140" s="2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>
      <c r="A141" s="4"/>
      <c r="B141" s="4"/>
      <c r="C141" s="51"/>
      <c r="D141" s="51"/>
      <c r="E141" s="51"/>
      <c r="F141" s="51"/>
      <c r="G141" s="51"/>
      <c r="H141" s="2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>
      <c r="A142" s="4"/>
      <c r="B142" s="4"/>
      <c r="C142" s="51"/>
      <c r="D142" s="51"/>
      <c r="E142" s="51"/>
      <c r="F142" s="51"/>
      <c r="G142" s="51"/>
      <c r="H142" s="2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>
      <c r="A143" s="4"/>
      <c r="B143" s="4"/>
      <c r="C143" s="51"/>
      <c r="D143" s="51"/>
      <c r="E143" s="51"/>
      <c r="F143" s="51"/>
      <c r="G143" s="51"/>
      <c r="H143" s="2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>
      <c r="A144" s="4"/>
      <c r="B144" s="4"/>
      <c r="C144" s="51"/>
      <c r="D144" s="51"/>
      <c r="E144" s="51"/>
      <c r="F144" s="51"/>
      <c r="G144" s="51"/>
      <c r="H144" s="2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>
      <c r="A145" s="4"/>
      <c r="B145" s="4"/>
      <c r="C145" s="51"/>
      <c r="D145" s="51"/>
      <c r="E145" s="51"/>
      <c r="F145" s="51"/>
      <c r="G145" s="51"/>
      <c r="H145" s="2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>
      <c r="A146" s="4"/>
      <c r="B146" s="4"/>
      <c r="C146" s="51"/>
      <c r="D146" s="51"/>
      <c r="E146" s="51"/>
      <c r="F146" s="51"/>
      <c r="G146" s="51"/>
      <c r="H146" s="2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>
      <c r="A147" s="4"/>
      <c r="B147" s="4"/>
      <c r="C147" s="51"/>
      <c r="D147" s="51"/>
      <c r="E147" s="51"/>
      <c r="F147" s="51"/>
      <c r="G147" s="51"/>
      <c r="H147" s="2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>
      <c r="A148" s="4"/>
      <c r="B148" s="4"/>
      <c r="C148" s="51"/>
      <c r="D148" s="51"/>
      <c r="E148" s="51"/>
      <c r="F148" s="51"/>
      <c r="G148" s="51"/>
      <c r="H148" s="2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>
      <c r="A149" s="4"/>
      <c r="B149" s="4"/>
      <c r="C149" s="51"/>
      <c r="D149" s="51"/>
      <c r="E149" s="51"/>
      <c r="F149" s="51"/>
      <c r="G149" s="51"/>
      <c r="H149" s="2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>
      <c r="A150" s="4"/>
      <c r="B150" s="4"/>
      <c r="C150" s="51"/>
      <c r="D150" s="51"/>
      <c r="E150" s="51"/>
      <c r="F150" s="51"/>
      <c r="G150" s="51"/>
      <c r="H150" s="2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>
      <c r="A151" s="4"/>
      <c r="B151" s="4"/>
      <c r="C151" s="51"/>
      <c r="D151" s="51"/>
      <c r="E151" s="51"/>
      <c r="F151" s="51"/>
      <c r="G151" s="51"/>
      <c r="H151" s="2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>
      <c r="A152" s="4"/>
      <c r="B152" s="4"/>
      <c r="C152" s="51"/>
      <c r="D152" s="51"/>
      <c r="E152" s="51"/>
      <c r="F152" s="51"/>
      <c r="G152" s="51"/>
      <c r="H152" s="2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>
      <c r="A153" s="4"/>
      <c r="B153" s="4"/>
      <c r="C153" s="51"/>
      <c r="D153" s="51"/>
      <c r="E153" s="51"/>
      <c r="F153" s="51"/>
      <c r="G153" s="51"/>
      <c r="H153" s="2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>
      <c r="A154" s="4"/>
      <c r="B154" s="4"/>
      <c r="C154" s="51"/>
      <c r="D154" s="51"/>
      <c r="E154" s="51"/>
      <c r="F154" s="51"/>
      <c r="G154" s="51"/>
      <c r="H154" s="2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>
      <c r="A155" s="4"/>
      <c r="B155" s="4"/>
      <c r="C155" s="51"/>
      <c r="D155" s="51"/>
      <c r="E155" s="51"/>
      <c r="F155" s="51"/>
      <c r="G155" s="51"/>
      <c r="H155" s="2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>
      <c r="A156" s="4"/>
      <c r="B156" s="4"/>
      <c r="C156" s="51"/>
      <c r="D156" s="51"/>
      <c r="E156" s="51"/>
      <c r="F156" s="51"/>
      <c r="G156" s="51"/>
      <c r="H156" s="2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>
      <c r="A157" s="4"/>
      <c r="B157" s="4"/>
      <c r="C157" s="51"/>
      <c r="D157" s="51"/>
      <c r="E157" s="51"/>
      <c r="F157" s="51"/>
      <c r="G157" s="51"/>
      <c r="H157" s="2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>
      <c r="A158" s="4"/>
      <c r="B158" s="4"/>
      <c r="C158" s="51"/>
      <c r="D158" s="51"/>
      <c r="E158" s="51"/>
      <c r="F158" s="51"/>
      <c r="G158" s="51"/>
      <c r="H158" s="2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>
      <c r="A159" s="4"/>
      <c r="B159" s="4"/>
      <c r="C159" s="51"/>
      <c r="D159" s="51"/>
      <c r="E159" s="51"/>
      <c r="F159" s="51"/>
      <c r="G159" s="51"/>
      <c r="H159" s="2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>
      <c r="A160" s="4"/>
      <c r="B160" s="4"/>
      <c r="C160" s="51"/>
      <c r="D160" s="51"/>
      <c r="E160" s="51"/>
      <c r="F160" s="51"/>
      <c r="G160" s="51"/>
      <c r="H160" s="2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>
      <c r="A161" s="4"/>
      <c r="B161" s="4"/>
      <c r="C161" s="51"/>
      <c r="D161" s="51"/>
      <c r="E161" s="51"/>
      <c r="F161" s="51"/>
      <c r="G161" s="51"/>
      <c r="H161" s="2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>
      <c r="A162" s="4"/>
      <c r="B162" s="4"/>
      <c r="C162" s="51"/>
      <c r="D162" s="51"/>
      <c r="E162" s="51"/>
      <c r="F162" s="51"/>
      <c r="G162" s="51"/>
      <c r="H162" s="2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>
      <c r="A163" s="4"/>
      <c r="B163" s="4"/>
      <c r="C163" s="51"/>
      <c r="D163" s="51"/>
      <c r="E163" s="51"/>
      <c r="F163" s="51"/>
      <c r="G163" s="51"/>
      <c r="H163" s="2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>
      <c r="A164" s="4"/>
      <c r="B164" s="4"/>
      <c r="C164" s="51"/>
      <c r="D164" s="51"/>
      <c r="E164" s="51"/>
      <c r="F164" s="51"/>
      <c r="G164" s="51"/>
      <c r="H164" s="2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>
      <c r="A165" s="4"/>
      <c r="B165" s="4"/>
      <c r="C165" s="51"/>
      <c r="D165" s="51"/>
      <c r="E165" s="51"/>
      <c r="F165" s="51"/>
      <c r="G165" s="51"/>
      <c r="H165" s="2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>
      <c r="A166" s="4"/>
      <c r="B166" s="4"/>
      <c r="C166" s="51"/>
      <c r="D166" s="51"/>
      <c r="E166" s="51"/>
      <c r="F166" s="51"/>
      <c r="G166" s="51"/>
      <c r="H166" s="2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>
      <c r="A167" s="4"/>
      <c r="B167" s="4"/>
      <c r="C167" s="51"/>
      <c r="D167" s="51"/>
      <c r="E167" s="51"/>
      <c r="F167" s="51"/>
      <c r="G167" s="51"/>
      <c r="H167" s="2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>
      <c r="A168" s="4"/>
      <c r="B168" s="4"/>
      <c r="C168" s="51"/>
      <c r="D168" s="51"/>
      <c r="E168" s="51"/>
      <c r="F168" s="51"/>
      <c r="G168" s="51"/>
      <c r="H168" s="2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>
      <c r="A169" s="4"/>
      <c r="B169" s="4"/>
      <c r="C169" s="51"/>
      <c r="D169" s="51"/>
      <c r="E169" s="51"/>
      <c r="F169" s="51"/>
      <c r="G169" s="51"/>
      <c r="H169" s="2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>
      <c r="A170" s="4"/>
      <c r="B170" s="4"/>
      <c r="C170" s="51"/>
      <c r="D170" s="51"/>
      <c r="E170" s="51"/>
      <c r="F170" s="51"/>
      <c r="G170" s="51"/>
      <c r="H170" s="2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>
      <c r="A171" s="4"/>
      <c r="B171" s="4"/>
      <c r="C171" s="51"/>
      <c r="D171" s="51"/>
      <c r="E171" s="51"/>
      <c r="F171" s="51"/>
      <c r="G171" s="51"/>
      <c r="H171" s="2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>
      <c r="A172" s="4"/>
      <c r="B172" s="4"/>
      <c r="C172" s="51"/>
      <c r="D172" s="51"/>
      <c r="E172" s="51"/>
      <c r="F172" s="51"/>
      <c r="G172" s="51"/>
      <c r="H172" s="2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>
      <c r="A173" s="4"/>
      <c r="B173" s="4"/>
      <c r="C173" s="51"/>
      <c r="D173" s="51"/>
      <c r="E173" s="51"/>
      <c r="F173" s="51"/>
      <c r="G173" s="51"/>
      <c r="H173" s="2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>
      <c r="A174" s="4"/>
      <c r="B174" s="4"/>
      <c r="C174" s="51"/>
      <c r="D174" s="51"/>
      <c r="E174" s="51"/>
      <c r="F174" s="51"/>
      <c r="G174" s="51"/>
      <c r="H174" s="2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>
      <c r="A175" s="4"/>
      <c r="B175" s="4"/>
      <c r="C175" s="51"/>
      <c r="D175" s="51"/>
      <c r="E175" s="51"/>
      <c r="F175" s="51"/>
      <c r="G175" s="51"/>
      <c r="H175" s="2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>
      <c r="A176" s="4"/>
      <c r="B176" s="4"/>
      <c r="C176" s="51"/>
      <c r="D176" s="51"/>
      <c r="E176" s="51"/>
      <c r="F176" s="51"/>
      <c r="G176" s="51"/>
      <c r="H176" s="2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>
      <c r="A177" s="4"/>
      <c r="B177" s="4"/>
      <c r="C177" s="51"/>
      <c r="D177" s="51"/>
      <c r="E177" s="51"/>
      <c r="F177" s="51"/>
      <c r="G177" s="51"/>
      <c r="H177" s="2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>
      <c r="A178" s="4"/>
      <c r="B178" s="4"/>
      <c r="C178" s="51"/>
      <c r="D178" s="51"/>
      <c r="E178" s="51"/>
      <c r="F178" s="51"/>
      <c r="G178" s="51"/>
      <c r="H178" s="2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>
      <c r="A179" s="4"/>
      <c r="B179" s="4"/>
      <c r="C179" s="51"/>
      <c r="D179" s="51"/>
      <c r="E179" s="51"/>
      <c r="F179" s="51"/>
      <c r="G179" s="51"/>
      <c r="H179" s="2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>
      <c r="A180" s="4"/>
      <c r="B180" s="4"/>
      <c r="C180" s="51"/>
      <c r="D180" s="51"/>
      <c r="E180" s="51"/>
      <c r="F180" s="51"/>
      <c r="G180" s="51"/>
      <c r="H180" s="2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>
      <c r="A181" s="4"/>
      <c r="B181" s="4"/>
      <c r="C181" s="51"/>
      <c r="D181" s="51"/>
      <c r="E181" s="51"/>
      <c r="F181" s="51"/>
      <c r="G181" s="51"/>
      <c r="H181" s="2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>
      <c r="A182" s="4"/>
      <c r="B182" s="4"/>
      <c r="C182" s="51"/>
      <c r="D182" s="51"/>
      <c r="E182" s="51"/>
      <c r="F182" s="51"/>
      <c r="G182" s="51"/>
      <c r="H182" s="2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>
      <c r="A183" s="4"/>
      <c r="B183" s="4"/>
      <c r="C183" s="51"/>
      <c r="D183" s="51"/>
      <c r="E183" s="51"/>
      <c r="F183" s="51"/>
      <c r="G183" s="51"/>
      <c r="H183" s="2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>
      <c r="A184" s="4"/>
      <c r="B184" s="4"/>
      <c r="C184" s="51"/>
      <c r="D184" s="51"/>
      <c r="E184" s="51"/>
      <c r="F184" s="51"/>
      <c r="G184" s="51"/>
      <c r="H184" s="2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>
      <c r="A185" s="4"/>
      <c r="B185" s="4"/>
      <c r="C185" s="51"/>
      <c r="D185" s="51"/>
      <c r="E185" s="51"/>
      <c r="F185" s="51"/>
      <c r="G185" s="51"/>
      <c r="H185" s="2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>
      <c r="A186" s="4"/>
      <c r="B186" s="4"/>
      <c r="C186" s="51"/>
      <c r="D186" s="51"/>
      <c r="E186" s="51"/>
      <c r="F186" s="51"/>
      <c r="G186" s="51"/>
      <c r="H186" s="2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>
      <c r="A187" s="4"/>
      <c r="B187" s="4"/>
      <c r="C187" s="51"/>
      <c r="D187" s="51"/>
      <c r="E187" s="51"/>
      <c r="F187" s="51"/>
      <c r="G187" s="51"/>
      <c r="H187" s="2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>
      <c r="A188" s="4"/>
      <c r="B188" s="4"/>
      <c r="C188" s="51"/>
      <c r="D188" s="51"/>
      <c r="E188" s="51"/>
      <c r="F188" s="51"/>
      <c r="G188" s="51"/>
      <c r="H188" s="2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>
      <c r="A189" s="4"/>
      <c r="B189" s="4"/>
      <c r="C189" s="51"/>
      <c r="D189" s="51"/>
      <c r="E189" s="51"/>
      <c r="F189" s="51"/>
      <c r="G189" s="51"/>
      <c r="H189" s="2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>
      <c r="A190" s="4"/>
      <c r="B190" s="4"/>
      <c r="C190" s="51"/>
      <c r="D190" s="51"/>
      <c r="E190" s="51"/>
      <c r="F190" s="51"/>
      <c r="G190" s="51"/>
      <c r="H190" s="2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>
      <c r="A191" s="4"/>
      <c r="B191" s="4"/>
      <c r="C191" s="51"/>
      <c r="D191" s="51"/>
      <c r="E191" s="51"/>
      <c r="F191" s="51"/>
      <c r="G191" s="51"/>
      <c r="H191" s="2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>
      <c r="A192" s="4"/>
      <c r="B192" s="4"/>
      <c r="C192" s="51"/>
      <c r="D192" s="51"/>
      <c r="E192" s="51"/>
      <c r="F192" s="51"/>
      <c r="G192" s="51"/>
      <c r="H192" s="2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>
      <c r="A193" s="4"/>
      <c r="B193" s="4"/>
      <c r="C193" s="51"/>
      <c r="D193" s="51"/>
      <c r="E193" s="51"/>
      <c r="F193" s="51"/>
      <c r="G193" s="51"/>
      <c r="H193" s="2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>
      <c r="A194" s="4"/>
      <c r="B194" s="4"/>
      <c r="C194" s="51"/>
      <c r="D194" s="51"/>
      <c r="E194" s="51"/>
      <c r="F194" s="51"/>
      <c r="G194" s="51"/>
      <c r="H194" s="2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>
      <c r="A195" s="4"/>
      <c r="B195" s="4"/>
      <c r="C195" s="51"/>
      <c r="D195" s="51"/>
      <c r="E195" s="51"/>
      <c r="F195" s="51"/>
      <c r="G195" s="51"/>
      <c r="H195" s="2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>
      <c r="A196" s="4"/>
      <c r="B196" s="4"/>
      <c r="C196" s="51"/>
      <c r="D196" s="51"/>
      <c r="E196" s="51"/>
      <c r="F196" s="51"/>
      <c r="G196" s="51"/>
      <c r="H196" s="2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>
      <c r="A197" s="4"/>
      <c r="B197" s="4"/>
      <c r="C197" s="51"/>
      <c r="D197" s="51"/>
      <c r="E197" s="51"/>
      <c r="F197" s="51"/>
      <c r="G197" s="51"/>
      <c r="H197" s="2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>
      <c r="A198" s="4"/>
      <c r="B198" s="4"/>
      <c r="C198" s="51"/>
      <c r="D198" s="51"/>
      <c r="E198" s="51"/>
      <c r="F198" s="51"/>
      <c r="G198" s="51"/>
      <c r="H198" s="2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>
      <c r="A199" s="4"/>
      <c r="B199" s="4"/>
      <c r="C199" s="51"/>
      <c r="D199" s="51"/>
      <c r="E199" s="51"/>
      <c r="F199" s="51"/>
      <c r="G199" s="51"/>
      <c r="H199" s="2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>
      <c r="A200" s="4"/>
      <c r="B200" s="4"/>
      <c r="C200" s="51"/>
      <c r="D200" s="51"/>
      <c r="E200" s="51"/>
      <c r="F200" s="51"/>
      <c r="G200" s="51"/>
      <c r="H200" s="2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>
      <c r="A201" s="4"/>
      <c r="B201" s="4"/>
      <c r="C201" s="51"/>
      <c r="D201" s="51"/>
      <c r="E201" s="51"/>
      <c r="F201" s="51"/>
      <c r="G201" s="51"/>
      <c r="H201" s="2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>
      <c r="A202" s="4"/>
      <c r="B202" s="4"/>
      <c r="C202" s="51"/>
      <c r="D202" s="51"/>
      <c r="E202" s="51"/>
      <c r="F202" s="51"/>
      <c r="G202" s="51"/>
      <c r="H202" s="2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>
      <c r="A203" s="4"/>
      <c r="B203" s="4"/>
      <c r="C203" s="51"/>
      <c r="D203" s="51"/>
      <c r="E203" s="51"/>
      <c r="F203" s="51"/>
      <c r="G203" s="51"/>
      <c r="H203" s="2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>
      <c r="A204" s="4"/>
      <c r="B204" s="4"/>
      <c r="C204" s="51"/>
      <c r="D204" s="51"/>
      <c r="E204" s="51"/>
      <c r="F204" s="51"/>
      <c r="G204" s="51"/>
      <c r="H204" s="2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>
      <c r="A205" s="4"/>
      <c r="B205" s="4"/>
      <c r="C205" s="51"/>
      <c r="D205" s="51"/>
      <c r="E205" s="51"/>
      <c r="F205" s="51"/>
      <c r="G205" s="51"/>
      <c r="H205" s="2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>
      <c r="A206" s="4"/>
      <c r="B206" s="4"/>
      <c r="C206" s="51"/>
      <c r="D206" s="51"/>
      <c r="E206" s="51"/>
      <c r="F206" s="51"/>
      <c r="G206" s="51"/>
      <c r="H206" s="2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>
      <c r="A207" s="4"/>
      <c r="B207" s="4"/>
      <c r="C207" s="51"/>
      <c r="D207" s="51"/>
      <c r="E207" s="51"/>
      <c r="F207" s="51"/>
      <c r="G207" s="51"/>
      <c r="H207" s="2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>
      <c r="A208" s="4"/>
      <c r="B208" s="4"/>
      <c r="C208" s="51"/>
      <c r="D208" s="51"/>
      <c r="E208" s="51"/>
      <c r="F208" s="51"/>
      <c r="G208" s="51"/>
      <c r="H208" s="2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>
      <c r="A209" s="4"/>
      <c r="B209" s="4"/>
      <c r="C209" s="51"/>
      <c r="D209" s="51"/>
      <c r="E209" s="51"/>
      <c r="F209" s="51"/>
      <c r="G209" s="51"/>
      <c r="H209" s="2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>
      <c r="A210" s="4"/>
      <c r="B210" s="4"/>
      <c r="C210" s="51"/>
      <c r="D210" s="51"/>
      <c r="E210" s="51"/>
      <c r="F210" s="51"/>
      <c r="G210" s="51"/>
      <c r="H210" s="2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>
      <c r="A211" s="4"/>
      <c r="B211" s="4"/>
      <c r="C211" s="51"/>
      <c r="D211" s="51"/>
      <c r="E211" s="51"/>
      <c r="F211" s="51"/>
      <c r="G211" s="51"/>
      <c r="H211" s="2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>
      <c r="A212" s="4"/>
      <c r="B212" s="4"/>
      <c r="C212" s="51"/>
      <c r="D212" s="51"/>
      <c r="E212" s="51"/>
      <c r="F212" s="51"/>
      <c r="G212" s="51"/>
      <c r="H212" s="2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>
      <c r="A213" s="4"/>
      <c r="B213" s="4"/>
      <c r="C213" s="51"/>
      <c r="D213" s="51"/>
      <c r="E213" s="51"/>
      <c r="F213" s="51"/>
      <c r="G213" s="51"/>
      <c r="H213" s="2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>
      <c r="A214" s="4"/>
      <c r="B214" s="4"/>
      <c r="C214" s="51"/>
      <c r="D214" s="51"/>
      <c r="E214" s="51"/>
      <c r="F214" s="51"/>
      <c r="G214" s="51"/>
      <c r="H214" s="2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>
      <c r="A215" s="4"/>
      <c r="B215" s="4"/>
      <c r="C215" s="51"/>
      <c r="D215" s="51"/>
      <c r="E215" s="51"/>
      <c r="F215" s="51"/>
      <c r="G215" s="51"/>
      <c r="H215" s="2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>
      <c r="A216" s="4"/>
      <c r="B216" s="4"/>
      <c r="C216" s="51"/>
      <c r="D216" s="51"/>
      <c r="E216" s="51"/>
      <c r="F216" s="51"/>
      <c r="G216" s="51"/>
      <c r="H216" s="2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>
      <c r="A217" s="4"/>
      <c r="B217" s="4"/>
      <c r="C217" s="51"/>
      <c r="D217" s="51"/>
      <c r="E217" s="51"/>
      <c r="F217" s="51"/>
      <c r="G217" s="51"/>
      <c r="H217" s="2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>
      <c r="A218" s="4"/>
      <c r="B218" s="4"/>
      <c r="C218" s="51"/>
      <c r="D218" s="51"/>
      <c r="E218" s="51"/>
      <c r="F218" s="51"/>
      <c r="G218" s="51"/>
      <c r="H218" s="2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>
      <c r="A219" s="4"/>
      <c r="B219" s="4"/>
      <c r="C219" s="51"/>
      <c r="D219" s="51"/>
      <c r="E219" s="51"/>
      <c r="F219" s="51"/>
      <c r="G219" s="51"/>
      <c r="H219" s="2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>
      <c r="A220" s="4"/>
      <c r="B220" s="4"/>
      <c r="C220" s="51"/>
      <c r="D220" s="51"/>
      <c r="E220" s="51"/>
      <c r="F220" s="51"/>
      <c r="G220" s="51"/>
      <c r="H220" s="2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>
      <c r="A221" s="4"/>
      <c r="B221" s="4"/>
      <c r="C221" s="51"/>
      <c r="D221" s="51"/>
      <c r="E221" s="51"/>
      <c r="F221" s="51"/>
      <c r="G221" s="51"/>
      <c r="H221" s="2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>
      <c r="A222" s="4"/>
      <c r="B222" s="4"/>
      <c r="C222" s="51"/>
      <c r="D222" s="51"/>
      <c r="E222" s="51"/>
      <c r="F222" s="51"/>
      <c r="G222" s="51"/>
      <c r="H222" s="2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>
      <c r="A223" s="4"/>
      <c r="B223" s="4"/>
      <c r="C223" s="51"/>
      <c r="D223" s="51"/>
      <c r="E223" s="51"/>
      <c r="F223" s="51"/>
      <c r="G223" s="51"/>
      <c r="H223" s="2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>
      <c r="A224" s="4"/>
      <c r="B224" s="4"/>
      <c r="C224" s="51"/>
      <c r="D224" s="51"/>
      <c r="E224" s="51"/>
      <c r="F224" s="51"/>
      <c r="G224" s="51"/>
      <c r="H224" s="2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>
      <c r="A225" s="4"/>
      <c r="B225" s="4"/>
      <c r="C225" s="51"/>
      <c r="D225" s="51"/>
      <c r="E225" s="51"/>
      <c r="F225" s="51"/>
      <c r="G225" s="51"/>
      <c r="H225" s="2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>
      <c r="A226" s="4"/>
      <c r="B226" s="4"/>
      <c r="C226" s="51"/>
      <c r="D226" s="51"/>
      <c r="E226" s="51"/>
      <c r="F226" s="51"/>
      <c r="G226" s="51"/>
      <c r="H226" s="2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>
      <c r="A227" s="4"/>
      <c r="B227" s="4"/>
      <c r="C227" s="51"/>
      <c r="D227" s="51"/>
      <c r="E227" s="51"/>
      <c r="F227" s="51"/>
      <c r="G227" s="51"/>
      <c r="H227" s="2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>
      <c r="A228" s="4"/>
      <c r="B228" s="4"/>
      <c r="C228" s="51"/>
      <c r="D228" s="51"/>
      <c r="E228" s="51"/>
      <c r="F228" s="51"/>
      <c r="G228" s="51"/>
      <c r="H228" s="2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>
      <c r="A229" s="4"/>
      <c r="B229" s="4"/>
      <c r="C229" s="51"/>
      <c r="D229" s="51"/>
      <c r="E229" s="51"/>
      <c r="F229" s="51"/>
      <c r="G229" s="51"/>
      <c r="H229" s="2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>
      <c r="A230" s="4"/>
      <c r="B230" s="4"/>
      <c r="C230" s="51"/>
      <c r="D230" s="51"/>
      <c r="E230" s="51"/>
      <c r="F230" s="51"/>
      <c r="G230" s="51"/>
      <c r="H230" s="2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>
      <c r="A231" s="4"/>
      <c r="B231" s="4"/>
      <c r="C231" s="51"/>
      <c r="D231" s="51"/>
      <c r="E231" s="51"/>
      <c r="F231" s="51"/>
      <c r="G231" s="51"/>
      <c r="H231" s="2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>
      <c r="A232" s="4"/>
      <c r="B232" s="4"/>
      <c r="C232" s="51"/>
      <c r="D232" s="51"/>
      <c r="E232" s="51"/>
      <c r="F232" s="51"/>
      <c r="G232" s="51"/>
      <c r="H232" s="2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>
      <c r="A233" s="4"/>
      <c r="B233" s="4"/>
      <c r="C233" s="51"/>
      <c r="D233" s="51"/>
      <c r="E233" s="51"/>
      <c r="F233" s="51"/>
      <c r="G233" s="51"/>
      <c r="H233" s="2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>
      <c r="A234" s="4"/>
      <c r="B234" s="4"/>
      <c r="C234" s="51"/>
      <c r="D234" s="51"/>
      <c r="E234" s="51"/>
      <c r="F234" s="51"/>
      <c r="G234" s="51"/>
      <c r="H234" s="2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>
      <c r="A235" s="4"/>
      <c r="B235" s="4"/>
      <c r="C235" s="51"/>
      <c r="D235" s="51"/>
      <c r="E235" s="51"/>
      <c r="F235" s="51"/>
      <c r="G235" s="51"/>
      <c r="H235" s="2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>
      <c r="A236" s="4"/>
      <c r="B236" s="4"/>
      <c r="C236" s="51"/>
      <c r="D236" s="51"/>
      <c r="E236" s="51"/>
      <c r="F236" s="51"/>
      <c r="G236" s="51"/>
      <c r="H236" s="2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>
      <c r="A237" s="4"/>
      <c r="B237" s="4"/>
      <c r="C237" s="51"/>
      <c r="D237" s="51"/>
      <c r="E237" s="51"/>
      <c r="F237" s="51"/>
      <c r="G237" s="51"/>
      <c r="H237" s="2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>
      <c r="A238" s="4"/>
      <c r="B238" s="4"/>
      <c r="C238" s="51"/>
      <c r="D238" s="51"/>
      <c r="E238" s="51"/>
      <c r="F238" s="51"/>
      <c r="G238" s="51"/>
      <c r="H238" s="2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>
      <c r="A239" s="4"/>
      <c r="B239" s="4"/>
      <c r="C239" s="51"/>
      <c r="D239" s="51"/>
      <c r="E239" s="51"/>
      <c r="F239" s="51"/>
      <c r="G239" s="51"/>
      <c r="H239" s="2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>
      <c r="A240" s="4"/>
      <c r="B240" s="4"/>
      <c r="C240" s="51"/>
      <c r="D240" s="51"/>
      <c r="E240" s="51"/>
      <c r="F240" s="51"/>
      <c r="G240" s="51"/>
      <c r="H240" s="2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>
      <c r="A241" s="4"/>
      <c r="B241" s="4"/>
      <c r="C241" s="51"/>
      <c r="D241" s="51"/>
      <c r="E241" s="51"/>
      <c r="F241" s="51"/>
      <c r="G241" s="51"/>
      <c r="H241" s="2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>
      <c r="A242" s="4"/>
      <c r="B242" s="4"/>
      <c r="C242" s="51"/>
      <c r="D242" s="51"/>
      <c r="E242" s="51"/>
      <c r="F242" s="51"/>
      <c r="G242" s="51"/>
      <c r="H242" s="2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>
      <c r="A243" s="4"/>
      <c r="B243" s="4"/>
      <c r="C243" s="51"/>
      <c r="D243" s="51"/>
      <c r="E243" s="51"/>
      <c r="F243" s="51"/>
      <c r="G243" s="51"/>
      <c r="H243" s="2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>
      <c r="A244" s="4"/>
      <c r="B244" s="4"/>
      <c r="C244" s="51"/>
      <c r="D244" s="51"/>
      <c r="E244" s="51"/>
      <c r="F244" s="51"/>
      <c r="G244" s="51"/>
      <c r="H244" s="2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>
      <c r="A245" s="4"/>
      <c r="B245" s="4"/>
      <c r="C245" s="51"/>
      <c r="D245" s="51"/>
      <c r="E245" s="51"/>
      <c r="F245" s="51"/>
      <c r="G245" s="51"/>
      <c r="H245" s="2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>
      <c r="A246" s="4"/>
      <c r="B246" s="4"/>
      <c r="C246" s="51"/>
      <c r="D246" s="51"/>
      <c r="E246" s="51"/>
      <c r="F246" s="51"/>
      <c r="G246" s="51"/>
      <c r="H246" s="2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>
      <c r="A247" s="4"/>
      <c r="B247" s="4"/>
      <c r="C247" s="51"/>
      <c r="D247" s="51"/>
      <c r="E247" s="51"/>
      <c r="F247" s="51"/>
      <c r="G247" s="51"/>
      <c r="H247" s="2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>
      <c r="A248" s="4"/>
      <c r="B248" s="4"/>
      <c r="C248" s="51"/>
      <c r="D248" s="51"/>
      <c r="E248" s="51"/>
      <c r="F248" s="51"/>
      <c r="G248" s="51"/>
      <c r="H248" s="2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>
      <c r="A249" s="4"/>
      <c r="B249" s="4"/>
      <c r="C249" s="51"/>
      <c r="D249" s="51"/>
      <c r="E249" s="51"/>
      <c r="F249" s="51"/>
      <c r="G249" s="51"/>
      <c r="H249" s="2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>
      <c r="A250" s="4"/>
      <c r="B250" s="4"/>
      <c r="C250" s="51"/>
      <c r="D250" s="51"/>
      <c r="E250" s="51"/>
      <c r="F250" s="51"/>
      <c r="G250" s="51"/>
      <c r="H250" s="2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>
      <c r="A251" s="4"/>
      <c r="B251" s="4"/>
      <c r="C251" s="51"/>
      <c r="D251" s="51"/>
      <c r="E251" s="51"/>
      <c r="F251" s="51"/>
      <c r="G251" s="51"/>
      <c r="H251" s="2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>
      <c r="A252" s="4"/>
      <c r="B252" s="4"/>
      <c r="C252" s="51"/>
      <c r="D252" s="51"/>
      <c r="E252" s="51"/>
      <c r="F252" s="51"/>
      <c r="G252" s="51"/>
      <c r="H252" s="2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>
      <c r="A253" s="4"/>
      <c r="B253" s="4"/>
      <c r="C253" s="51"/>
      <c r="D253" s="51"/>
      <c r="E253" s="51"/>
      <c r="F253" s="51"/>
      <c r="G253" s="51"/>
      <c r="H253" s="2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>
      <c r="A254" s="4"/>
      <c r="B254" s="4"/>
      <c r="C254" s="51"/>
      <c r="D254" s="51"/>
      <c r="E254" s="51"/>
      <c r="F254" s="51"/>
      <c r="G254" s="51"/>
      <c r="H254" s="2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>
      <c r="A255" s="4"/>
      <c r="B255" s="4"/>
      <c r="C255" s="51"/>
      <c r="D255" s="51"/>
      <c r="E255" s="51"/>
      <c r="F255" s="51"/>
      <c r="G255" s="51"/>
      <c r="H255" s="2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>
      <c r="A256" s="4"/>
      <c r="B256" s="4"/>
      <c r="C256" s="51"/>
      <c r="D256" s="51"/>
      <c r="E256" s="51"/>
      <c r="F256" s="51"/>
      <c r="G256" s="51"/>
      <c r="H256" s="2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>
      <c r="A257" s="4"/>
      <c r="B257" s="4"/>
      <c r="C257" s="51"/>
      <c r="D257" s="51"/>
      <c r="E257" s="51"/>
      <c r="F257" s="51"/>
      <c r="G257" s="51"/>
      <c r="H257" s="2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>
      <c r="A258" s="4"/>
      <c r="B258" s="4"/>
      <c r="C258" s="51"/>
      <c r="D258" s="51"/>
      <c r="E258" s="51"/>
      <c r="F258" s="51"/>
      <c r="G258" s="51"/>
      <c r="H258" s="2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>
      <c r="A259" s="4"/>
      <c r="B259" s="4"/>
      <c r="C259" s="51"/>
      <c r="D259" s="51"/>
      <c r="E259" s="51"/>
      <c r="F259" s="51"/>
      <c r="G259" s="51"/>
      <c r="H259" s="2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>
      <c r="A260" s="4"/>
      <c r="B260" s="4"/>
      <c r="C260" s="51"/>
      <c r="D260" s="51"/>
      <c r="E260" s="51"/>
      <c r="F260" s="51"/>
      <c r="G260" s="51"/>
      <c r="H260" s="2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>
      <c r="A261" s="4"/>
      <c r="B261" s="4"/>
      <c r="C261" s="51"/>
      <c r="D261" s="51"/>
      <c r="E261" s="51"/>
      <c r="F261" s="51"/>
      <c r="G261" s="51"/>
      <c r="H261" s="2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>
      <c r="A262" s="4"/>
      <c r="B262" s="4"/>
      <c r="C262" s="51"/>
      <c r="D262" s="51"/>
      <c r="E262" s="51"/>
      <c r="F262" s="51"/>
      <c r="G262" s="51"/>
      <c r="H262" s="2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>
      <c r="A263" s="4"/>
      <c r="B263" s="4"/>
      <c r="C263" s="51"/>
      <c r="D263" s="51"/>
      <c r="E263" s="51"/>
      <c r="F263" s="51"/>
      <c r="G263" s="51"/>
      <c r="H263" s="2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>
      <c r="A264" s="4"/>
      <c r="B264" s="4"/>
      <c r="C264" s="51"/>
      <c r="D264" s="51"/>
      <c r="E264" s="51"/>
      <c r="F264" s="51"/>
      <c r="G264" s="51"/>
      <c r="H264" s="2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>
      <c r="A265" s="4"/>
      <c r="B265" s="4"/>
      <c r="C265" s="51"/>
      <c r="D265" s="51"/>
      <c r="E265" s="51"/>
      <c r="F265" s="51"/>
      <c r="G265" s="51"/>
      <c r="H265" s="2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>
      <c r="A266" s="4"/>
      <c r="B266" s="4"/>
      <c r="C266" s="51"/>
      <c r="D266" s="51"/>
      <c r="E266" s="51"/>
      <c r="F266" s="51"/>
      <c r="G266" s="51"/>
      <c r="H266" s="2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>
      <c r="A267" s="4"/>
      <c r="B267" s="4"/>
      <c r="C267" s="51"/>
      <c r="D267" s="51"/>
      <c r="E267" s="51"/>
      <c r="F267" s="51"/>
      <c r="G267" s="51"/>
      <c r="H267" s="2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>
      <c r="A268" s="4"/>
      <c r="B268" s="4"/>
      <c r="C268" s="51"/>
      <c r="D268" s="51"/>
      <c r="E268" s="51"/>
      <c r="F268" s="51"/>
      <c r="G268" s="51"/>
      <c r="H268" s="2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>
      <c r="A269" s="4"/>
      <c r="B269" s="4"/>
      <c r="C269" s="51"/>
      <c r="D269" s="51"/>
      <c r="E269" s="51"/>
      <c r="F269" s="51"/>
      <c r="G269" s="51"/>
      <c r="H269" s="2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>
      <c r="A270" s="4"/>
      <c r="B270" s="4"/>
      <c r="C270" s="51"/>
      <c r="D270" s="51"/>
      <c r="E270" s="51"/>
      <c r="F270" s="51"/>
      <c r="G270" s="51"/>
      <c r="H270" s="2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>
      <c r="A271" s="4"/>
      <c r="B271" s="4"/>
      <c r="C271" s="51"/>
      <c r="D271" s="51"/>
      <c r="E271" s="51"/>
      <c r="F271" s="51"/>
      <c r="G271" s="51"/>
      <c r="H271" s="2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>
      <c r="A272" s="4"/>
      <c r="B272" s="4"/>
      <c r="C272" s="51"/>
      <c r="D272" s="51"/>
      <c r="E272" s="51"/>
      <c r="F272" s="51"/>
      <c r="G272" s="51"/>
      <c r="H272" s="2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>
      <c r="A273" s="4"/>
      <c r="B273" s="4"/>
      <c r="C273" s="51"/>
      <c r="D273" s="51"/>
      <c r="E273" s="51"/>
      <c r="F273" s="51"/>
      <c r="G273" s="51"/>
      <c r="H273" s="2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>
      <c r="A274" s="4"/>
      <c r="B274" s="4"/>
      <c r="C274" s="51"/>
      <c r="D274" s="51"/>
      <c r="E274" s="51"/>
      <c r="F274" s="51"/>
      <c r="G274" s="51"/>
      <c r="H274" s="2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>
      <c r="A275" s="4"/>
      <c r="B275" s="4"/>
      <c r="C275" s="51"/>
      <c r="D275" s="51"/>
      <c r="E275" s="51"/>
      <c r="F275" s="51"/>
      <c r="G275" s="51"/>
      <c r="H275" s="2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>
      <c r="A276" s="4"/>
      <c r="B276" s="4"/>
      <c r="C276" s="51"/>
      <c r="D276" s="51"/>
      <c r="E276" s="51"/>
      <c r="F276" s="51"/>
      <c r="G276" s="51"/>
      <c r="H276" s="2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>
      <c r="A277" s="4"/>
      <c r="B277" s="4"/>
      <c r="C277" s="51"/>
      <c r="D277" s="51"/>
      <c r="E277" s="51"/>
      <c r="F277" s="51"/>
      <c r="G277" s="51"/>
      <c r="H277" s="2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>
      <c r="A278" s="4"/>
      <c r="B278" s="4"/>
      <c r="C278" s="51"/>
      <c r="D278" s="51"/>
      <c r="E278" s="51"/>
      <c r="F278" s="51"/>
      <c r="G278" s="51"/>
      <c r="H278" s="2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>
      <c r="A279" s="4"/>
      <c r="B279" s="4"/>
      <c r="C279" s="51"/>
      <c r="D279" s="51"/>
      <c r="E279" s="51"/>
      <c r="F279" s="51"/>
      <c r="G279" s="51"/>
      <c r="H279" s="2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>
      <c r="A280" s="4"/>
      <c r="B280" s="4"/>
      <c r="C280" s="51"/>
      <c r="D280" s="51"/>
      <c r="E280" s="51"/>
      <c r="F280" s="51"/>
      <c r="G280" s="51"/>
      <c r="H280" s="2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>
      <c r="A281" s="4"/>
      <c r="B281" s="4"/>
      <c r="C281" s="51"/>
      <c r="D281" s="51"/>
      <c r="E281" s="51"/>
      <c r="F281" s="51"/>
      <c r="G281" s="51"/>
      <c r="H281" s="2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>
      <c r="A282" s="4"/>
      <c r="B282" s="4"/>
      <c r="C282" s="51"/>
      <c r="D282" s="51"/>
      <c r="E282" s="51"/>
      <c r="F282" s="51"/>
      <c r="G282" s="51"/>
      <c r="H282" s="2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>
      <c r="A283" s="4"/>
      <c r="B283" s="4"/>
      <c r="C283" s="51"/>
      <c r="D283" s="51"/>
      <c r="E283" s="51"/>
      <c r="F283" s="51"/>
      <c r="G283" s="51"/>
      <c r="H283" s="2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>
      <c r="A284" s="4"/>
      <c r="B284" s="4"/>
      <c r="C284" s="51"/>
      <c r="D284" s="51"/>
      <c r="E284" s="51"/>
      <c r="F284" s="51"/>
      <c r="G284" s="51"/>
      <c r="H284" s="2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>
      <c r="A285" s="4"/>
      <c r="B285" s="4"/>
      <c r="C285" s="51"/>
      <c r="D285" s="51"/>
      <c r="E285" s="51"/>
      <c r="F285" s="51"/>
      <c r="G285" s="51"/>
      <c r="H285" s="2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>
      <c r="A286" s="4"/>
      <c r="B286" s="4"/>
      <c r="C286" s="51"/>
      <c r="D286" s="51"/>
      <c r="E286" s="51"/>
      <c r="F286" s="51"/>
      <c r="G286" s="51"/>
      <c r="H286" s="2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>
      <c r="A287" s="4"/>
      <c r="B287" s="4"/>
      <c r="C287" s="51"/>
      <c r="D287" s="51"/>
      <c r="E287" s="51"/>
      <c r="F287" s="51"/>
      <c r="G287" s="51"/>
      <c r="H287" s="2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>
      <c r="A288" s="4"/>
      <c r="B288" s="4"/>
      <c r="C288" s="51"/>
      <c r="D288" s="51"/>
      <c r="E288" s="51"/>
      <c r="F288" s="51"/>
      <c r="G288" s="51"/>
      <c r="H288" s="2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>
      <c r="A289" s="4"/>
      <c r="B289" s="4"/>
      <c r="C289" s="51"/>
      <c r="D289" s="51"/>
      <c r="E289" s="51"/>
      <c r="F289" s="51"/>
      <c r="G289" s="51"/>
      <c r="H289" s="2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>
      <c r="A290" s="4"/>
      <c r="B290" s="4"/>
      <c r="C290" s="51"/>
      <c r="D290" s="51"/>
      <c r="E290" s="51"/>
      <c r="F290" s="51"/>
      <c r="G290" s="51"/>
      <c r="H290" s="2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>
      <c r="A291" s="4"/>
      <c r="B291" s="4"/>
      <c r="C291" s="51"/>
      <c r="D291" s="51"/>
      <c r="E291" s="51"/>
      <c r="F291" s="51"/>
      <c r="G291" s="51"/>
      <c r="H291" s="2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>
      <c r="A292" s="4"/>
      <c r="B292" s="4"/>
      <c r="C292" s="51"/>
      <c r="D292" s="51"/>
      <c r="E292" s="51"/>
      <c r="F292" s="51"/>
      <c r="G292" s="51"/>
      <c r="H292" s="2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>
      <c r="A293" s="4"/>
      <c r="B293" s="4"/>
      <c r="C293" s="51"/>
      <c r="D293" s="51"/>
      <c r="E293" s="51"/>
      <c r="F293" s="51"/>
      <c r="G293" s="51"/>
      <c r="H293" s="2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>
      <c r="A294" s="4"/>
      <c r="B294" s="4"/>
      <c r="C294" s="51"/>
      <c r="D294" s="51"/>
      <c r="E294" s="51"/>
      <c r="F294" s="51"/>
      <c r="G294" s="51"/>
      <c r="H294" s="2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>
      <c r="A295" s="4"/>
      <c r="B295" s="4"/>
      <c r="C295" s="51"/>
      <c r="D295" s="51"/>
      <c r="E295" s="51"/>
      <c r="F295" s="51"/>
      <c r="G295" s="51"/>
      <c r="H295" s="2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>
      <c r="A296" s="4"/>
      <c r="B296" s="4"/>
      <c r="C296" s="51"/>
      <c r="D296" s="51"/>
      <c r="E296" s="51"/>
      <c r="F296" s="51"/>
      <c r="G296" s="51"/>
      <c r="H296" s="2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>
      <c r="A297" s="4"/>
      <c r="B297" s="4"/>
      <c r="C297" s="51"/>
      <c r="D297" s="51"/>
      <c r="E297" s="51"/>
      <c r="F297" s="51"/>
      <c r="G297" s="51"/>
      <c r="H297" s="2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>
      <c r="A298" s="4"/>
      <c r="B298" s="4"/>
      <c r="C298" s="51"/>
      <c r="D298" s="51"/>
      <c r="E298" s="51"/>
      <c r="F298" s="51"/>
      <c r="G298" s="51"/>
      <c r="H298" s="2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>
      <c r="A299" s="4"/>
      <c r="B299" s="4"/>
      <c r="C299" s="51"/>
      <c r="D299" s="51"/>
      <c r="E299" s="51"/>
      <c r="F299" s="51"/>
      <c r="G299" s="51"/>
      <c r="H299" s="2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>
      <c r="A300" s="4"/>
      <c r="B300" s="4"/>
      <c r="C300" s="51"/>
      <c r="D300" s="51"/>
      <c r="E300" s="51"/>
      <c r="F300" s="51"/>
      <c r="G300" s="51"/>
      <c r="H300" s="2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>
      <c r="A301" s="4"/>
      <c r="B301" s="4"/>
      <c r="C301" s="51"/>
      <c r="D301" s="51"/>
      <c r="E301" s="51"/>
      <c r="F301" s="51"/>
      <c r="G301" s="51"/>
      <c r="H301" s="2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>
      <c r="A302" s="4"/>
      <c r="B302" s="4"/>
      <c r="C302" s="51"/>
      <c r="D302" s="51"/>
      <c r="E302" s="51"/>
      <c r="F302" s="51"/>
      <c r="G302" s="51"/>
      <c r="H302" s="2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>
      <c r="A303" s="4"/>
      <c r="B303" s="4"/>
      <c r="C303" s="51"/>
      <c r="D303" s="51"/>
      <c r="E303" s="51"/>
      <c r="F303" s="51"/>
      <c r="G303" s="51"/>
      <c r="H303" s="2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>
      <c r="A304" s="4"/>
      <c r="B304" s="4"/>
      <c r="C304" s="51"/>
      <c r="D304" s="51"/>
      <c r="E304" s="51"/>
      <c r="F304" s="51"/>
      <c r="G304" s="51"/>
      <c r="H304" s="2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>
      <c r="A305" s="4"/>
      <c r="B305" s="4"/>
      <c r="C305" s="51"/>
      <c r="D305" s="51"/>
      <c r="E305" s="51"/>
      <c r="F305" s="51"/>
      <c r="G305" s="51"/>
      <c r="H305" s="2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>
      <c r="A306" s="4"/>
      <c r="B306" s="4"/>
      <c r="C306" s="51"/>
      <c r="D306" s="51"/>
      <c r="E306" s="51"/>
      <c r="F306" s="51"/>
      <c r="G306" s="51"/>
      <c r="H306" s="2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>
      <c r="A307" s="4"/>
      <c r="B307" s="4"/>
      <c r="C307" s="51"/>
      <c r="D307" s="51"/>
      <c r="E307" s="51"/>
      <c r="F307" s="51"/>
      <c r="G307" s="51"/>
      <c r="H307" s="2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>
      <c r="A308" s="4"/>
      <c r="B308" s="4"/>
      <c r="C308" s="51"/>
      <c r="D308" s="51"/>
      <c r="E308" s="51"/>
      <c r="F308" s="51"/>
      <c r="G308" s="51"/>
      <c r="H308" s="2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>
      <c r="A309" s="4"/>
      <c r="B309" s="4"/>
      <c r="C309" s="51"/>
      <c r="D309" s="51"/>
      <c r="E309" s="51"/>
      <c r="F309" s="51"/>
      <c r="G309" s="51"/>
      <c r="H309" s="2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>
      <c r="A310" s="4"/>
      <c r="B310" s="4"/>
      <c r="C310" s="51"/>
      <c r="D310" s="51"/>
      <c r="E310" s="51"/>
      <c r="F310" s="51"/>
      <c r="G310" s="51"/>
      <c r="H310" s="2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>
      <c r="A311" s="4"/>
      <c r="B311" s="4"/>
      <c r="C311" s="51"/>
      <c r="D311" s="51"/>
      <c r="E311" s="51"/>
      <c r="F311" s="51"/>
      <c r="G311" s="51"/>
      <c r="H311" s="2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>
      <c r="A312" s="4"/>
      <c r="B312" s="4"/>
      <c r="C312" s="51"/>
      <c r="D312" s="51"/>
      <c r="E312" s="51"/>
      <c r="F312" s="51"/>
      <c r="G312" s="51"/>
      <c r="H312" s="2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>
      <c r="A313" s="4"/>
      <c r="B313" s="4"/>
      <c r="C313" s="51"/>
      <c r="D313" s="51"/>
      <c r="E313" s="51"/>
      <c r="F313" s="51"/>
      <c r="G313" s="51"/>
      <c r="H313" s="2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>
      <c r="A314" s="4"/>
      <c r="B314" s="4"/>
      <c r="C314" s="51"/>
      <c r="D314" s="51"/>
      <c r="E314" s="51"/>
      <c r="F314" s="51"/>
      <c r="G314" s="51"/>
      <c r="H314" s="2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>
      <c r="A315" s="4"/>
      <c r="B315" s="4"/>
      <c r="C315" s="51"/>
      <c r="D315" s="51"/>
      <c r="E315" s="51"/>
      <c r="F315" s="51"/>
      <c r="G315" s="51"/>
      <c r="H315" s="2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>
      <c r="A316" s="4"/>
      <c r="B316" s="4"/>
      <c r="C316" s="51"/>
      <c r="D316" s="51"/>
      <c r="E316" s="51"/>
      <c r="F316" s="51"/>
      <c r="G316" s="51"/>
      <c r="H316" s="2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>
      <c r="A317" s="4"/>
      <c r="B317" s="4"/>
      <c r="C317" s="51"/>
      <c r="D317" s="51"/>
      <c r="E317" s="51"/>
      <c r="F317" s="51"/>
      <c r="G317" s="51"/>
      <c r="H317" s="2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>
      <c r="A318" s="4"/>
      <c r="B318" s="4"/>
      <c r="C318" s="51"/>
      <c r="D318" s="51"/>
      <c r="E318" s="51"/>
      <c r="F318" s="51"/>
      <c r="G318" s="51"/>
      <c r="H318" s="2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>
      <c r="A319" s="4"/>
      <c r="B319" s="4"/>
      <c r="C319" s="51"/>
      <c r="D319" s="51"/>
      <c r="E319" s="51"/>
      <c r="F319" s="51"/>
      <c r="G319" s="51"/>
      <c r="H319" s="2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>
      <c r="A320" s="4"/>
      <c r="B320" s="4"/>
      <c r="C320" s="51"/>
      <c r="D320" s="51"/>
      <c r="E320" s="51"/>
      <c r="F320" s="51"/>
      <c r="G320" s="51"/>
      <c r="H320" s="2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>
      <c r="A321" s="4"/>
      <c r="B321" s="4"/>
      <c r="C321" s="51"/>
      <c r="D321" s="51"/>
      <c r="E321" s="51"/>
      <c r="F321" s="51"/>
      <c r="G321" s="51"/>
      <c r="H321" s="2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>
      <c r="A322" s="4"/>
      <c r="B322" s="4"/>
      <c r="C322" s="51"/>
      <c r="D322" s="51"/>
      <c r="E322" s="51"/>
      <c r="F322" s="51"/>
      <c r="G322" s="51"/>
      <c r="H322" s="2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>
      <c r="A323" s="4"/>
      <c r="B323" s="4"/>
      <c r="C323" s="51"/>
      <c r="D323" s="51"/>
      <c r="E323" s="51"/>
      <c r="F323" s="51"/>
      <c r="G323" s="51"/>
      <c r="H323" s="2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>
      <c r="A324" s="4"/>
      <c r="B324" s="4"/>
      <c r="C324" s="51"/>
      <c r="D324" s="51"/>
      <c r="E324" s="51"/>
      <c r="F324" s="51"/>
      <c r="G324" s="51"/>
      <c r="H324" s="2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>
      <c r="A325" s="4"/>
      <c r="B325" s="4"/>
      <c r="C325" s="51"/>
      <c r="D325" s="51"/>
      <c r="E325" s="51"/>
      <c r="F325" s="51"/>
      <c r="G325" s="51"/>
      <c r="H325" s="2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>
      <c r="A326" s="4"/>
      <c r="B326" s="4"/>
      <c r="C326" s="51"/>
      <c r="D326" s="51"/>
      <c r="E326" s="51"/>
      <c r="F326" s="51"/>
      <c r="G326" s="51"/>
      <c r="H326" s="2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>
      <c r="A327" s="4"/>
      <c r="B327" s="4"/>
      <c r="C327" s="51"/>
      <c r="D327" s="51"/>
      <c r="E327" s="51"/>
      <c r="F327" s="51"/>
      <c r="G327" s="51"/>
      <c r="H327" s="2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>
      <c r="A328" s="4"/>
      <c r="B328" s="4"/>
      <c r="C328" s="51"/>
      <c r="D328" s="51"/>
      <c r="E328" s="51"/>
      <c r="F328" s="51"/>
      <c r="G328" s="51"/>
      <c r="H328" s="2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>
      <c r="A329" s="4"/>
      <c r="B329" s="4"/>
      <c r="C329" s="51"/>
      <c r="D329" s="51"/>
      <c r="E329" s="51"/>
      <c r="F329" s="51"/>
      <c r="G329" s="51"/>
      <c r="H329" s="2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>
      <c r="A330" s="4"/>
      <c r="B330" s="4"/>
      <c r="C330" s="51"/>
      <c r="D330" s="51"/>
      <c r="E330" s="51"/>
      <c r="F330" s="51"/>
      <c r="G330" s="51"/>
      <c r="H330" s="2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>
      <c r="A331" s="4"/>
      <c r="B331" s="4"/>
      <c r="C331" s="51"/>
      <c r="D331" s="51"/>
      <c r="E331" s="51"/>
      <c r="F331" s="51"/>
      <c r="G331" s="51"/>
      <c r="H331" s="2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>
      <c r="A332" s="4"/>
      <c r="B332" s="4"/>
      <c r="C332" s="51"/>
      <c r="D332" s="51"/>
      <c r="E332" s="51"/>
      <c r="F332" s="51"/>
      <c r="G332" s="51"/>
      <c r="H332" s="2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>
      <c r="A333" s="4"/>
      <c r="B333" s="4"/>
      <c r="C333" s="51"/>
      <c r="D333" s="51"/>
      <c r="E333" s="51"/>
      <c r="F333" s="51"/>
      <c r="G333" s="51"/>
      <c r="H333" s="2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>
      <c r="A334" s="4"/>
      <c r="B334" s="4"/>
      <c r="C334" s="51"/>
      <c r="D334" s="51"/>
      <c r="E334" s="51"/>
      <c r="F334" s="51"/>
      <c r="G334" s="51"/>
      <c r="H334" s="2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>
      <c r="A335" s="4"/>
      <c r="B335" s="4"/>
      <c r="C335" s="51"/>
      <c r="D335" s="51"/>
      <c r="E335" s="51"/>
      <c r="F335" s="51"/>
      <c r="G335" s="51"/>
      <c r="H335" s="2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>
      <c r="A336" s="4"/>
      <c r="B336" s="4"/>
      <c r="C336" s="51"/>
      <c r="D336" s="51"/>
      <c r="E336" s="51"/>
      <c r="F336" s="51"/>
      <c r="G336" s="51"/>
      <c r="H336" s="2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>
      <c r="A337" s="4"/>
      <c r="B337" s="4"/>
      <c r="C337" s="51"/>
      <c r="D337" s="51"/>
      <c r="E337" s="51"/>
      <c r="F337" s="51"/>
      <c r="G337" s="51"/>
      <c r="H337" s="2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>
      <c r="A338" s="4"/>
      <c r="B338" s="4"/>
      <c r="C338" s="51"/>
      <c r="D338" s="51"/>
      <c r="E338" s="51"/>
      <c r="F338" s="51"/>
      <c r="G338" s="51"/>
      <c r="H338" s="2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>
      <c r="A339" s="4"/>
      <c r="B339" s="4"/>
      <c r="C339" s="51"/>
      <c r="D339" s="51"/>
      <c r="E339" s="51"/>
      <c r="F339" s="51"/>
      <c r="G339" s="51"/>
      <c r="H339" s="2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>
      <c r="A340" s="4"/>
      <c r="B340" s="4"/>
      <c r="C340" s="51"/>
      <c r="D340" s="51"/>
      <c r="E340" s="51"/>
      <c r="F340" s="51"/>
      <c r="G340" s="51"/>
      <c r="H340" s="2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>
      <c r="A341" s="4"/>
      <c r="B341" s="4"/>
      <c r="C341" s="51"/>
      <c r="D341" s="51"/>
      <c r="E341" s="51"/>
      <c r="F341" s="51"/>
      <c r="G341" s="51"/>
      <c r="H341" s="2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>
      <c r="A342" s="4"/>
      <c r="B342" s="4"/>
      <c r="C342" s="51"/>
      <c r="D342" s="51"/>
      <c r="E342" s="51"/>
      <c r="F342" s="51"/>
      <c r="G342" s="51"/>
      <c r="H342" s="2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>
      <c r="A343" s="4"/>
      <c r="B343" s="4"/>
      <c r="C343" s="51"/>
      <c r="D343" s="51"/>
      <c r="E343" s="51"/>
      <c r="F343" s="51"/>
      <c r="G343" s="51"/>
      <c r="H343" s="2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>
      <c r="A344" s="4"/>
      <c r="B344" s="4"/>
      <c r="C344" s="51"/>
      <c r="D344" s="51"/>
      <c r="E344" s="51"/>
      <c r="F344" s="51"/>
      <c r="G344" s="51"/>
      <c r="H344" s="2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>
      <c r="A345" s="4"/>
      <c r="B345" s="4"/>
      <c r="C345" s="51"/>
      <c r="D345" s="51"/>
      <c r="E345" s="51"/>
      <c r="F345" s="51"/>
      <c r="G345" s="51"/>
      <c r="H345" s="2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>
      <c r="A346" s="4"/>
      <c r="B346" s="4"/>
      <c r="C346" s="51"/>
      <c r="D346" s="51"/>
      <c r="E346" s="51"/>
      <c r="F346" s="51"/>
      <c r="G346" s="51"/>
      <c r="H346" s="2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>
      <c r="A347" s="4"/>
      <c r="B347" s="4"/>
      <c r="C347" s="51"/>
      <c r="D347" s="51"/>
      <c r="E347" s="51"/>
      <c r="F347" s="51"/>
      <c r="G347" s="51"/>
      <c r="H347" s="2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>
      <c r="A348" s="4"/>
      <c r="B348" s="4"/>
      <c r="C348" s="51"/>
      <c r="D348" s="51"/>
      <c r="E348" s="51"/>
      <c r="F348" s="51"/>
      <c r="G348" s="51"/>
      <c r="H348" s="2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>
      <c r="A349" s="4"/>
      <c r="B349" s="4"/>
      <c r="C349" s="51"/>
      <c r="D349" s="51"/>
      <c r="E349" s="51"/>
      <c r="F349" s="51"/>
      <c r="G349" s="51"/>
      <c r="H349" s="2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>
      <c r="A350" s="4"/>
      <c r="B350" s="4"/>
      <c r="C350" s="51"/>
      <c r="D350" s="51"/>
      <c r="E350" s="51"/>
      <c r="F350" s="51"/>
      <c r="G350" s="51"/>
      <c r="H350" s="2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>
      <c r="A351" s="4"/>
      <c r="B351" s="4"/>
      <c r="C351" s="51"/>
      <c r="D351" s="51"/>
      <c r="E351" s="51"/>
      <c r="F351" s="51"/>
      <c r="G351" s="51"/>
      <c r="H351" s="2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>
      <c r="A352" s="4"/>
      <c r="B352" s="4"/>
      <c r="C352" s="51"/>
      <c r="D352" s="51"/>
      <c r="E352" s="51"/>
      <c r="F352" s="51"/>
      <c r="G352" s="51"/>
      <c r="H352" s="2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>
      <c r="A353" s="4"/>
      <c r="B353" s="4"/>
      <c r="C353" s="51"/>
      <c r="D353" s="51"/>
      <c r="E353" s="51"/>
      <c r="F353" s="51"/>
      <c r="G353" s="51"/>
      <c r="H353" s="2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>
      <c r="A354" s="4"/>
      <c r="B354" s="4"/>
      <c r="C354" s="51"/>
      <c r="D354" s="51"/>
      <c r="E354" s="51"/>
      <c r="F354" s="51"/>
      <c r="G354" s="51"/>
      <c r="H354" s="2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>
      <c r="A355" s="4"/>
      <c r="B355" s="4"/>
      <c r="C355" s="51"/>
      <c r="D355" s="51"/>
      <c r="E355" s="51"/>
      <c r="F355" s="51"/>
      <c r="G355" s="51"/>
      <c r="H355" s="2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>
      <c r="A356" s="4"/>
      <c r="B356" s="4"/>
      <c r="C356" s="51"/>
      <c r="D356" s="51"/>
      <c r="E356" s="51"/>
      <c r="F356" s="51"/>
      <c r="G356" s="51"/>
      <c r="H356" s="2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>
      <c r="A357" s="4"/>
      <c r="B357" s="4"/>
      <c r="C357" s="51"/>
      <c r="D357" s="51"/>
      <c r="E357" s="51"/>
      <c r="F357" s="51"/>
      <c r="G357" s="51"/>
      <c r="H357" s="2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>
      <c r="A358" s="4"/>
      <c r="B358" s="4"/>
      <c r="C358" s="51"/>
      <c r="D358" s="51"/>
      <c r="E358" s="51"/>
      <c r="F358" s="51"/>
      <c r="G358" s="51"/>
      <c r="H358" s="2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>
      <c r="A359" s="4"/>
      <c r="B359" s="4"/>
      <c r="C359" s="51"/>
      <c r="D359" s="51"/>
      <c r="E359" s="51"/>
      <c r="F359" s="51"/>
      <c r="G359" s="51"/>
      <c r="H359" s="2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>
      <c r="A360" s="4"/>
      <c r="B360" s="4"/>
      <c r="C360" s="51"/>
      <c r="D360" s="51"/>
      <c r="E360" s="51"/>
      <c r="F360" s="51"/>
      <c r="G360" s="51"/>
      <c r="H360" s="2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>
      <c r="A361" s="4"/>
      <c r="B361" s="4"/>
      <c r="C361" s="51"/>
      <c r="D361" s="51"/>
      <c r="E361" s="51"/>
      <c r="F361" s="51"/>
      <c r="G361" s="51"/>
      <c r="H361" s="2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>
      <c r="A362" s="4"/>
      <c r="B362" s="4"/>
      <c r="C362" s="51"/>
      <c r="D362" s="51"/>
      <c r="E362" s="51"/>
      <c r="F362" s="51"/>
      <c r="G362" s="51"/>
      <c r="H362" s="2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>
      <c r="A363" s="4"/>
      <c r="B363" s="4"/>
      <c r="C363" s="51"/>
      <c r="D363" s="51"/>
      <c r="E363" s="51"/>
      <c r="F363" s="51"/>
      <c r="G363" s="51"/>
      <c r="H363" s="2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>
      <c r="A364" s="4"/>
      <c r="B364" s="4"/>
      <c r="C364" s="51"/>
      <c r="D364" s="51"/>
      <c r="E364" s="51"/>
      <c r="F364" s="51"/>
      <c r="G364" s="51"/>
      <c r="H364" s="2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>
      <c r="A365" s="4"/>
      <c r="B365" s="4"/>
      <c r="C365" s="51"/>
      <c r="D365" s="51"/>
      <c r="E365" s="51"/>
      <c r="F365" s="51"/>
      <c r="G365" s="51"/>
      <c r="H365" s="2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>
      <c r="A366" s="4"/>
      <c r="B366" s="4"/>
      <c r="C366" s="51"/>
      <c r="D366" s="51"/>
      <c r="E366" s="51"/>
      <c r="F366" s="51"/>
      <c r="G366" s="51"/>
      <c r="H366" s="2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>
      <c r="A367" s="4"/>
      <c r="B367" s="4"/>
      <c r="C367" s="51"/>
      <c r="D367" s="51"/>
      <c r="E367" s="51"/>
      <c r="F367" s="51"/>
      <c r="G367" s="51"/>
      <c r="H367" s="2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>
      <c r="A368" s="4"/>
      <c r="B368" s="4"/>
      <c r="C368" s="51"/>
      <c r="D368" s="51"/>
      <c r="E368" s="51"/>
      <c r="F368" s="51"/>
      <c r="G368" s="51"/>
      <c r="H368" s="2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>
      <c r="A369" s="4"/>
      <c r="B369" s="4"/>
      <c r="C369" s="51"/>
      <c r="D369" s="51"/>
      <c r="E369" s="51"/>
      <c r="F369" s="51"/>
      <c r="G369" s="51"/>
      <c r="H369" s="2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>
      <c r="A370" s="4"/>
      <c r="B370" s="4"/>
      <c r="C370" s="51"/>
      <c r="D370" s="51"/>
      <c r="E370" s="51"/>
      <c r="F370" s="51"/>
      <c r="G370" s="51"/>
      <c r="H370" s="2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>
      <c r="A371" s="4"/>
      <c r="B371" s="4"/>
      <c r="C371" s="51"/>
      <c r="D371" s="51"/>
      <c r="E371" s="51"/>
      <c r="F371" s="51"/>
      <c r="G371" s="51"/>
      <c r="H371" s="2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>
      <c r="A372" s="4"/>
      <c r="B372" s="4"/>
      <c r="C372" s="51"/>
      <c r="D372" s="51"/>
      <c r="E372" s="51"/>
      <c r="F372" s="51"/>
      <c r="G372" s="51"/>
      <c r="H372" s="2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>
      <c r="A373" s="4"/>
      <c r="B373" s="4"/>
      <c r="C373" s="51"/>
      <c r="D373" s="51"/>
      <c r="E373" s="51"/>
      <c r="F373" s="51"/>
      <c r="G373" s="51"/>
      <c r="H373" s="2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>
      <c r="A374" s="4"/>
      <c r="B374" s="4"/>
      <c r="C374" s="51"/>
      <c r="D374" s="51"/>
      <c r="E374" s="51"/>
      <c r="F374" s="51"/>
      <c r="G374" s="51"/>
      <c r="H374" s="2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>
      <c r="A375" s="4"/>
      <c r="B375" s="4"/>
      <c r="C375" s="51"/>
      <c r="D375" s="51"/>
      <c r="E375" s="51"/>
      <c r="F375" s="51"/>
      <c r="G375" s="51"/>
      <c r="H375" s="2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>
      <c r="A376" s="4"/>
      <c r="B376" s="4"/>
      <c r="C376" s="51"/>
      <c r="D376" s="51"/>
      <c r="E376" s="51"/>
      <c r="F376" s="51"/>
      <c r="G376" s="51"/>
      <c r="H376" s="2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>
      <c r="A377" s="4"/>
      <c r="B377" s="4"/>
      <c r="C377" s="51"/>
      <c r="D377" s="51"/>
      <c r="E377" s="51"/>
      <c r="F377" s="51"/>
      <c r="G377" s="51"/>
      <c r="H377" s="2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>
      <c r="A378" s="4"/>
      <c r="B378" s="4"/>
      <c r="C378" s="51"/>
      <c r="D378" s="51"/>
      <c r="E378" s="51"/>
      <c r="F378" s="51"/>
      <c r="G378" s="51"/>
      <c r="H378" s="2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>
      <c r="A379" s="4"/>
      <c r="B379" s="4"/>
      <c r="C379" s="51"/>
      <c r="D379" s="51"/>
      <c r="E379" s="51"/>
      <c r="F379" s="51"/>
      <c r="G379" s="51"/>
      <c r="H379" s="2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>
      <c r="A380" s="4"/>
      <c r="B380" s="4"/>
      <c r="C380" s="51"/>
      <c r="D380" s="51"/>
      <c r="E380" s="51"/>
      <c r="F380" s="51"/>
      <c r="G380" s="51"/>
      <c r="H380" s="2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>
      <c r="A381" s="4"/>
      <c r="B381" s="4"/>
      <c r="C381" s="51"/>
      <c r="D381" s="51"/>
      <c r="E381" s="51"/>
      <c r="F381" s="51"/>
      <c r="G381" s="51"/>
      <c r="H381" s="2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>
      <c r="A382" s="4"/>
      <c r="B382" s="4"/>
      <c r="C382" s="51"/>
      <c r="D382" s="51"/>
      <c r="E382" s="51"/>
      <c r="F382" s="51"/>
      <c r="G382" s="51"/>
      <c r="H382" s="2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>
      <c r="A383" s="4"/>
      <c r="B383" s="4"/>
      <c r="C383" s="51"/>
      <c r="D383" s="51"/>
      <c r="E383" s="51"/>
      <c r="F383" s="51"/>
      <c r="G383" s="51"/>
      <c r="H383" s="2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>
      <c r="A384" s="4"/>
      <c r="B384" s="4"/>
      <c r="C384" s="51"/>
      <c r="D384" s="51"/>
      <c r="E384" s="51"/>
      <c r="F384" s="51"/>
      <c r="G384" s="51"/>
      <c r="H384" s="2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>
      <c r="A385" s="4"/>
      <c r="B385" s="4"/>
      <c r="C385" s="51"/>
      <c r="D385" s="51"/>
      <c r="E385" s="51"/>
      <c r="F385" s="51"/>
      <c r="G385" s="51"/>
      <c r="H385" s="2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>
      <c r="A386" s="4"/>
      <c r="B386" s="4"/>
      <c r="C386" s="51"/>
      <c r="D386" s="51"/>
      <c r="E386" s="51"/>
      <c r="F386" s="51"/>
      <c r="G386" s="51"/>
      <c r="H386" s="2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>
      <c r="A387" s="4"/>
      <c r="B387" s="4"/>
      <c r="C387" s="51"/>
      <c r="D387" s="51"/>
      <c r="E387" s="51"/>
      <c r="F387" s="51"/>
      <c r="G387" s="51"/>
      <c r="H387" s="2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>
      <c r="A388" s="4"/>
      <c r="B388" s="4"/>
      <c r="C388" s="51"/>
      <c r="D388" s="51"/>
      <c r="E388" s="51"/>
      <c r="F388" s="51"/>
      <c r="G388" s="51"/>
      <c r="H388" s="2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>
      <c r="A389" s="4"/>
      <c r="B389" s="4"/>
      <c r="C389" s="51"/>
      <c r="D389" s="51"/>
      <c r="E389" s="51"/>
      <c r="F389" s="51"/>
      <c r="G389" s="51"/>
      <c r="H389" s="2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>
      <c r="A390" s="4"/>
      <c r="B390" s="4"/>
      <c r="C390" s="51"/>
      <c r="D390" s="51"/>
      <c r="E390" s="51"/>
      <c r="F390" s="51"/>
      <c r="G390" s="51"/>
      <c r="H390" s="2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>
      <c r="A391" s="4"/>
      <c r="B391" s="4"/>
      <c r="C391" s="51"/>
      <c r="D391" s="51"/>
      <c r="E391" s="51"/>
      <c r="F391" s="51"/>
      <c r="G391" s="51"/>
      <c r="H391" s="2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>
      <c r="A392" s="4"/>
      <c r="B392" s="4"/>
      <c r="C392" s="51"/>
      <c r="D392" s="51"/>
      <c r="E392" s="51"/>
      <c r="F392" s="51"/>
      <c r="G392" s="51"/>
      <c r="H392" s="2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>
      <c r="A393" s="4"/>
      <c r="B393" s="4"/>
      <c r="C393" s="51"/>
      <c r="D393" s="51"/>
      <c r="E393" s="51"/>
      <c r="F393" s="51"/>
      <c r="G393" s="51"/>
      <c r="H393" s="2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>
      <c r="A394" s="4"/>
      <c r="B394" s="4"/>
      <c r="C394" s="51"/>
      <c r="D394" s="51"/>
      <c r="E394" s="51"/>
      <c r="F394" s="51"/>
      <c r="G394" s="51"/>
      <c r="H394" s="2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>
      <c r="A395" s="4"/>
      <c r="B395" s="4"/>
      <c r="C395" s="51"/>
      <c r="D395" s="51"/>
      <c r="E395" s="51"/>
      <c r="F395" s="51"/>
      <c r="G395" s="51"/>
      <c r="H395" s="2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>
      <c r="A396" s="4"/>
      <c r="B396" s="4"/>
      <c r="C396" s="51"/>
      <c r="D396" s="51"/>
      <c r="E396" s="51"/>
      <c r="F396" s="51"/>
      <c r="G396" s="51"/>
      <c r="H396" s="2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>
      <c r="A397" s="4"/>
      <c r="B397" s="4"/>
      <c r="C397" s="51"/>
      <c r="D397" s="51"/>
      <c r="E397" s="51"/>
      <c r="F397" s="51"/>
      <c r="G397" s="51"/>
      <c r="H397" s="2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>
      <c r="A398" s="4"/>
      <c r="B398" s="4"/>
      <c r="C398" s="51"/>
      <c r="D398" s="51"/>
      <c r="E398" s="51"/>
      <c r="F398" s="51"/>
      <c r="G398" s="51"/>
      <c r="H398" s="2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>
      <c r="A399" s="4"/>
      <c r="B399" s="4"/>
      <c r="C399" s="51"/>
      <c r="D399" s="51"/>
      <c r="E399" s="51"/>
      <c r="F399" s="51"/>
      <c r="G399" s="51"/>
      <c r="H399" s="2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>
      <c r="A400" s="4"/>
      <c r="B400" s="4"/>
      <c r="C400" s="51"/>
      <c r="D400" s="51"/>
      <c r="E400" s="51"/>
      <c r="F400" s="51"/>
      <c r="G400" s="51"/>
      <c r="H400" s="2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>
      <c r="A401" s="4"/>
      <c r="B401" s="4"/>
      <c r="C401" s="51"/>
      <c r="D401" s="51"/>
      <c r="E401" s="51"/>
      <c r="F401" s="51"/>
      <c r="G401" s="51"/>
      <c r="H401" s="2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>
      <c r="A402" s="4"/>
      <c r="B402" s="4"/>
      <c r="C402" s="51"/>
      <c r="D402" s="51"/>
      <c r="E402" s="51"/>
      <c r="F402" s="51"/>
      <c r="G402" s="51"/>
      <c r="H402" s="2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>
      <c r="A403" s="4"/>
      <c r="B403" s="4"/>
      <c r="C403" s="51"/>
      <c r="D403" s="51"/>
      <c r="E403" s="51"/>
      <c r="F403" s="51"/>
      <c r="G403" s="51"/>
      <c r="H403" s="2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>
      <c r="A404" s="4"/>
      <c r="B404" s="4"/>
      <c r="C404" s="51"/>
      <c r="D404" s="51"/>
      <c r="E404" s="51"/>
      <c r="F404" s="51"/>
      <c r="G404" s="51"/>
      <c r="H404" s="2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>
      <c r="A405" s="4"/>
      <c r="B405" s="4"/>
      <c r="C405" s="51"/>
      <c r="D405" s="51"/>
      <c r="E405" s="51"/>
      <c r="F405" s="51"/>
      <c r="G405" s="51"/>
      <c r="H405" s="2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>
      <c r="A406" s="4"/>
      <c r="B406" s="4"/>
      <c r="C406" s="51"/>
      <c r="D406" s="51"/>
      <c r="E406" s="51"/>
      <c r="F406" s="51"/>
      <c r="G406" s="51"/>
      <c r="H406" s="2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>
      <c r="A407" s="4"/>
      <c r="B407" s="4"/>
      <c r="C407" s="51"/>
      <c r="D407" s="51"/>
      <c r="E407" s="51"/>
      <c r="F407" s="51"/>
      <c r="G407" s="51"/>
      <c r="H407" s="2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>
      <c r="A408" s="4"/>
      <c r="B408" s="4"/>
      <c r="C408" s="51"/>
      <c r="D408" s="51"/>
      <c r="E408" s="51"/>
      <c r="F408" s="51"/>
      <c r="G408" s="51"/>
      <c r="H408" s="2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>
      <c r="A409" s="4"/>
      <c r="B409" s="4"/>
      <c r="C409" s="51"/>
      <c r="D409" s="51"/>
      <c r="E409" s="51"/>
      <c r="F409" s="51"/>
      <c r="G409" s="51"/>
      <c r="H409" s="2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>
      <c r="A410" s="4"/>
      <c r="B410" s="4"/>
      <c r="C410" s="51"/>
      <c r="D410" s="51"/>
      <c r="E410" s="51"/>
      <c r="F410" s="51"/>
      <c r="G410" s="51"/>
      <c r="H410" s="2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>
      <c r="A411" s="4"/>
      <c r="B411" s="4"/>
      <c r="C411" s="51"/>
      <c r="D411" s="51"/>
      <c r="E411" s="51"/>
      <c r="F411" s="51"/>
      <c r="G411" s="51"/>
      <c r="H411" s="2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>
      <c r="A412" s="4"/>
      <c r="B412" s="4"/>
      <c r="C412" s="51"/>
      <c r="D412" s="51"/>
      <c r="E412" s="51"/>
      <c r="F412" s="51"/>
      <c r="G412" s="51"/>
      <c r="H412" s="2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>
      <c r="A413" s="4"/>
      <c r="B413" s="4"/>
      <c r="C413" s="51"/>
      <c r="D413" s="51"/>
      <c r="E413" s="51"/>
      <c r="F413" s="51"/>
      <c r="G413" s="51"/>
      <c r="H413" s="2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>
      <c r="A414" s="4"/>
      <c r="B414" s="4"/>
      <c r="C414" s="51"/>
      <c r="D414" s="51"/>
      <c r="E414" s="51"/>
      <c r="F414" s="51"/>
      <c r="G414" s="51"/>
      <c r="H414" s="2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>
      <c r="A415" s="4"/>
      <c r="B415" s="4"/>
      <c r="C415" s="51"/>
      <c r="D415" s="51"/>
      <c r="E415" s="51"/>
      <c r="F415" s="51"/>
      <c r="G415" s="51"/>
      <c r="H415" s="2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>
      <c r="A416" s="4"/>
      <c r="B416" s="4"/>
      <c r="C416" s="51"/>
      <c r="D416" s="51"/>
      <c r="E416" s="51"/>
      <c r="F416" s="51"/>
      <c r="G416" s="51"/>
      <c r="H416" s="2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>
      <c r="A417" s="4"/>
      <c r="B417" s="4"/>
      <c r="C417" s="51"/>
      <c r="D417" s="51"/>
      <c r="E417" s="51"/>
      <c r="F417" s="51"/>
      <c r="G417" s="51"/>
      <c r="H417" s="2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>
      <c r="A418" s="4"/>
      <c r="B418" s="4"/>
      <c r="C418" s="51"/>
      <c r="D418" s="51"/>
      <c r="E418" s="51"/>
      <c r="F418" s="51"/>
      <c r="G418" s="51"/>
      <c r="H418" s="2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>
      <c r="A419" s="4"/>
      <c r="B419" s="4"/>
      <c r="C419" s="51"/>
      <c r="D419" s="51"/>
      <c r="E419" s="51"/>
      <c r="F419" s="51"/>
      <c r="G419" s="51"/>
      <c r="H419" s="2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>
      <c r="A420" s="4"/>
      <c r="B420" s="4"/>
      <c r="C420" s="51"/>
      <c r="D420" s="51"/>
      <c r="E420" s="51"/>
      <c r="F420" s="51"/>
      <c r="G420" s="51"/>
      <c r="H420" s="2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>
      <c r="A421" s="4"/>
      <c r="B421" s="4"/>
      <c r="C421" s="51"/>
      <c r="D421" s="51"/>
      <c r="E421" s="51"/>
      <c r="F421" s="51"/>
      <c r="G421" s="51"/>
      <c r="H421" s="2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>
      <c r="A422" s="4"/>
      <c r="B422" s="4"/>
      <c r="C422" s="51"/>
      <c r="D422" s="51"/>
      <c r="E422" s="51"/>
      <c r="F422" s="51"/>
      <c r="G422" s="51"/>
      <c r="H422" s="2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>
      <c r="A423" s="4"/>
      <c r="B423" s="4"/>
      <c r="C423" s="51"/>
      <c r="D423" s="51"/>
      <c r="E423" s="51"/>
      <c r="F423" s="51"/>
      <c r="G423" s="51"/>
      <c r="H423" s="2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>
      <c r="A424" s="4"/>
      <c r="B424" s="4"/>
      <c r="C424" s="51"/>
      <c r="D424" s="51"/>
      <c r="E424" s="51"/>
      <c r="F424" s="51"/>
      <c r="G424" s="51"/>
      <c r="H424" s="2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>
      <c r="A425" s="4"/>
      <c r="B425" s="4"/>
      <c r="C425" s="51"/>
      <c r="D425" s="51"/>
      <c r="E425" s="51"/>
      <c r="F425" s="51"/>
      <c r="G425" s="51"/>
      <c r="H425" s="2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>
      <c r="A426" s="4"/>
      <c r="B426" s="4"/>
      <c r="C426" s="51"/>
      <c r="D426" s="51"/>
      <c r="E426" s="51"/>
      <c r="F426" s="51"/>
      <c r="G426" s="51"/>
      <c r="H426" s="2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>
      <c r="A427" s="4"/>
      <c r="B427" s="4"/>
      <c r="C427" s="51"/>
      <c r="D427" s="51"/>
      <c r="E427" s="51"/>
      <c r="F427" s="51"/>
      <c r="G427" s="51"/>
      <c r="H427" s="2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>
      <c r="A428" s="4"/>
      <c r="B428" s="4"/>
      <c r="C428" s="51"/>
      <c r="D428" s="51"/>
      <c r="E428" s="51"/>
      <c r="F428" s="51"/>
      <c r="G428" s="51"/>
      <c r="H428" s="2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>
      <c r="A429" s="4"/>
      <c r="B429" s="4"/>
      <c r="C429" s="51"/>
      <c r="D429" s="51"/>
      <c r="E429" s="51"/>
      <c r="F429" s="51"/>
      <c r="G429" s="51"/>
      <c r="H429" s="2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>
      <c r="A430" s="4"/>
      <c r="B430" s="4"/>
      <c r="C430" s="51"/>
      <c r="D430" s="51"/>
      <c r="E430" s="51"/>
      <c r="F430" s="51"/>
      <c r="G430" s="51"/>
      <c r="H430" s="2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>
      <c r="A431" s="4"/>
      <c r="B431" s="4"/>
      <c r="C431" s="51"/>
      <c r="D431" s="51"/>
      <c r="E431" s="51"/>
      <c r="F431" s="51"/>
      <c r="G431" s="51"/>
      <c r="H431" s="2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>
      <c r="A432" s="4"/>
      <c r="B432" s="4"/>
      <c r="C432" s="51"/>
      <c r="D432" s="51"/>
      <c r="E432" s="51"/>
      <c r="F432" s="51"/>
      <c r="G432" s="51"/>
      <c r="H432" s="2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>
      <c r="A433" s="4"/>
      <c r="B433" s="4"/>
      <c r="C433" s="51"/>
      <c r="D433" s="51"/>
      <c r="E433" s="51"/>
      <c r="F433" s="51"/>
      <c r="G433" s="51"/>
      <c r="H433" s="2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>
      <c r="A434" s="4"/>
      <c r="B434" s="4"/>
      <c r="C434" s="51"/>
      <c r="D434" s="51"/>
      <c r="E434" s="51"/>
      <c r="F434" s="51"/>
      <c r="G434" s="51"/>
      <c r="H434" s="2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>
      <c r="A435" s="4"/>
      <c r="B435" s="4"/>
      <c r="C435" s="51"/>
      <c r="D435" s="51"/>
      <c r="E435" s="51"/>
      <c r="F435" s="51"/>
      <c r="G435" s="51"/>
      <c r="H435" s="2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>
      <c r="A436" s="4"/>
      <c r="B436" s="4"/>
      <c r="C436" s="51"/>
      <c r="D436" s="51"/>
      <c r="E436" s="51"/>
      <c r="F436" s="51"/>
      <c r="G436" s="51"/>
      <c r="H436" s="2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>
      <c r="A437" s="4"/>
      <c r="B437" s="4"/>
      <c r="C437" s="51"/>
      <c r="D437" s="51"/>
      <c r="E437" s="51"/>
      <c r="F437" s="51"/>
      <c r="G437" s="51"/>
      <c r="H437" s="2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>
      <c r="A438" s="4"/>
      <c r="B438" s="4"/>
      <c r="C438" s="51"/>
      <c r="D438" s="51"/>
      <c r="E438" s="51"/>
      <c r="F438" s="51"/>
      <c r="G438" s="51"/>
      <c r="H438" s="2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>
      <c r="A439" s="4"/>
      <c r="B439" s="4"/>
      <c r="C439" s="51"/>
      <c r="D439" s="51"/>
      <c r="E439" s="51"/>
      <c r="F439" s="51"/>
      <c r="G439" s="51"/>
      <c r="H439" s="2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>
      <c r="A440" s="4"/>
      <c r="B440" s="4"/>
      <c r="C440" s="51"/>
      <c r="D440" s="51"/>
      <c r="E440" s="51"/>
      <c r="F440" s="51"/>
      <c r="G440" s="51"/>
      <c r="H440" s="2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>
      <c r="A441" s="4"/>
      <c r="B441" s="4"/>
      <c r="C441" s="51"/>
      <c r="D441" s="51"/>
      <c r="E441" s="51"/>
      <c r="F441" s="51"/>
      <c r="G441" s="51"/>
      <c r="H441" s="2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>
      <c r="A442" s="4"/>
      <c r="B442" s="4"/>
      <c r="C442" s="51"/>
      <c r="D442" s="51"/>
      <c r="E442" s="51"/>
      <c r="F442" s="51"/>
      <c r="G442" s="51"/>
      <c r="H442" s="2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>
      <c r="A443" s="4"/>
      <c r="B443" s="4"/>
      <c r="C443" s="51"/>
      <c r="D443" s="51"/>
      <c r="E443" s="51"/>
      <c r="F443" s="51"/>
      <c r="G443" s="51"/>
      <c r="H443" s="2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>
      <c r="A444" s="4"/>
      <c r="B444" s="4"/>
      <c r="C444" s="51"/>
      <c r="D444" s="51"/>
      <c r="E444" s="51"/>
      <c r="F444" s="51"/>
      <c r="G444" s="51"/>
      <c r="H444" s="2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>
      <c r="A445" s="4"/>
      <c r="B445" s="4"/>
      <c r="C445" s="51"/>
      <c r="D445" s="51"/>
      <c r="E445" s="51"/>
      <c r="F445" s="51"/>
      <c r="G445" s="51"/>
      <c r="H445" s="2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>
      <c r="A446" s="4"/>
      <c r="B446" s="4"/>
      <c r="C446" s="51"/>
      <c r="D446" s="51"/>
      <c r="E446" s="51"/>
      <c r="F446" s="51"/>
      <c r="G446" s="51"/>
      <c r="H446" s="2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>
      <c r="A447" s="4"/>
      <c r="B447" s="4"/>
      <c r="C447" s="51"/>
      <c r="D447" s="51"/>
      <c r="E447" s="51"/>
      <c r="F447" s="51"/>
      <c r="G447" s="51"/>
      <c r="H447" s="2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>
      <c r="A448" s="4"/>
      <c r="B448" s="4"/>
      <c r="C448" s="51"/>
      <c r="D448" s="51"/>
      <c r="E448" s="51"/>
      <c r="F448" s="51"/>
      <c r="G448" s="51"/>
      <c r="H448" s="2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>
      <c r="A449" s="4"/>
      <c r="B449" s="4"/>
      <c r="C449" s="51"/>
      <c r="D449" s="51"/>
      <c r="E449" s="51"/>
      <c r="F449" s="51"/>
      <c r="G449" s="51"/>
      <c r="H449" s="2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>
      <c r="A450" s="4"/>
      <c r="B450" s="4"/>
      <c r="C450" s="51"/>
      <c r="D450" s="51"/>
      <c r="E450" s="51"/>
      <c r="F450" s="51"/>
      <c r="G450" s="51"/>
      <c r="H450" s="2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>
      <c r="A451" s="4"/>
      <c r="B451" s="4"/>
      <c r="C451" s="51"/>
      <c r="D451" s="51"/>
      <c r="E451" s="51"/>
      <c r="F451" s="51"/>
      <c r="G451" s="51"/>
      <c r="H451" s="2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>
      <c r="A452" s="4"/>
      <c r="B452" s="4"/>
      <c r="C452" s="51"/>
      <c r="D452" s="51"/>
      <c r="E452" s="51"/>
      <c r="F452" s="51"/>
      <c r="G452" s="51"/>
      <c r="H452" s="2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>
      <c r="A453" s="4"/>
      <c r="B453" s="4"/>
      <c r="C453" s="51"/>
      <c r="D453" s="51"/>
      <c r="E453" s="51"/>
      <c r="F453" s="51"/>
      <c r="G453" s="51"/>
      <c r="H453" s="2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>
      <c r="A454" s="4"/>
      <c r="B454" s="4"/>
      <c r="C454" s="51"/>
      <c r="D454" s="51"/>
      <c r="E454" s="51"/>
      <c r="F454" s="51"/>
      <c r="G454" s="51"/>
      <c r="H454" s="2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>
      <c r="A455" s="4"/>
      <c r="B455" s="4"/>
      <c r="C455" s="51"/>
      <c r="D455" s="51"/>
      <c r="E455" s="51"/>
      <c r="F455" s="51"/>
      <c r="G455" s="51"/>
      <c r="H455" s="2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>
      <c r="A456" s="4"/>
      <c r="B456" s="4"/>
      <c r="C456" s="51"/>
      <c r="D456" s="51"/>
      <c r="E456" s="51"/>
      <c r="F456" s="51"/>
      <c r="G456" s="51"/>
      <c r="H456" s="2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>
      <c r="A457" s="4"/>
      <c r="B457" s="4"/>
      <c r="C457" s="51"/>
      <c r="D457" s="51"/>
      <c r="E457" s="51"/>
      <c r="F457" s="51"/>
      <c r="G457" s="51"/>
      <c r="H457" s="2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>
      <c r="A458" s="4"/>
      <c r="B458" s="4"/>
      <c r="C458" s="51"/>
      <c r="D458" s="51"/>
      <c r="E458" s="51"/>
      <c r="F458" s="51"/>
      <c r="G458" s="51"/>
      <c r="H458" s="2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>
      <c r="A459" s="4"/>
      <c r="B459" s="4"/>
      <c r="C459" s="51"/>
      <c r="D459" s="51"/>
      <c r="E459" s="51"/>
      <c r="F459" s="51"/>
      <c r="G459" s="51"/>
      <c r="H459" s="2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>
      <c r="A460" s="4"/>
      <c r="B460" s="4"/>
      <c r="C460" s="51"/>
      <c r="D460" s="51"/>
      <c r="E460" s="51"/>
      <c r="F460" s="51"/>
      <c r="G460" s="51"/>
      <c r="H460" s="2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>
      <c r="A461" s="4"/>
      <c r="B461" s="4"/>
      <c r="C461" s="51"/>
      <c r="D461" s="51"/>
      <c r="E461" s="51"/>
      <c r="F461" s="51"/>
      <c r="G461" s="51"/>
      <c r="H461" s="2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>
      <c r="A462" s="4"/>
      <c r="B462" s="4"/>
      <c r="C462" s="51"/>
      <c r="D462" s="51"/>
      <c r="E462" s="51"/>
      <c r="F462" s="51"/>
      <c r="G462" s="51"/>
      <c r="H462" s="2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>
      <c r="A463" s="4"/>
      <c r="B463" s="4"/>
      <c r="C463" s="51"/>
      <c r="D463" s="51"/>
      <c r="E463" s="51"/>
      <c r="F463" s="51"/>
      <c r="G463" s="51"/>
      <c r="H463" s="2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>
      <c r="A464" s="4"/>
      <c r="B464" s="4"/>
      <c r="C464" s="51"/>
      <c r="D464" s="51"/>
      <c r="E464" s="51"/>
      <c r="F464" s="51"/>
      <c r="G464" s="51"/>
      <c r="H464" s="2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>
      <c r="A465" s="4"/>
      <c r="B465" s="4"/>
      <c r="C465" s="51"/>
      <c r="D465" s="51"/>
      <c r="E465" s="51"/>
      <c r="F465" s="51"/>
      <c r="G465" s="51"/>
      <c r="H465" s="2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>
      <c r="A466" s="4"/>
      <c r="B466" s="4"/>
      <c r="C466" s="51"/>
      <c r="D466" s="51"/>
      <c r="E466" s="51"/>
      <c r="F466" s="51"/>
      <c r="G466" s="51"/>
      <c r="H466" s="2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>
      <c r="A467" s="4"/>
      <c r="B467" s="4"/>
      <c r="C467" s="51"/>
      <c r="D467" s="51"/>
      <c r="E467" s="51"/>
      <c r="F467" s="51"/>
      <c r="G467" s="51"/>
      <c r="H467" s="2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>
      <c r="A468" s="4"/>
      <c r="B468" s="4"/>
      <c r="C468" s="51"/>
      <c r="D468" s="51"/>
      <c r="E468" s="51"/>
      <c r="F468" s="51"/>
      <c r="G468" s="51"/>
      <c r="H468" s="2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>
      <c r="A469" s="4"/>
      <c r="B469" s="4"/>
      <c r="C469" s="51"/>
      <c r="D469" s="51"/>
      <c r="E469" s="51"/>
      <c r="F469" s="51"/>
      <c r="G469" s="51"/>
      <c r="H469" s="2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>
      <c r="A470" s="4"/>
      <c r="B470" s="4"/>
      <c r="C470" s="51"/>
      <c r="D470" s="51"/>
      <c r="E470" s="51"/>
      <c r="F470" s="51"/>
      <c r="G470" s="51"/>
      <c r="H470" s="2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>
      <c r="A471" s="4"/>
      <c r="B471" s="4"/>
      <c r="C471" s="51"/>
      <c r="D471" s="51"/>
      <c r="E471" s="51"/>
      <c r="F471" s="51"/>
      <c r="G471" s="51"/>
      <c r="H471" s="2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>
      <c r="A472" s="4"/>
      <c r="B472" s="4"/>
      <c r="C472" s="51"/>
      <c r="D472" s="51"/>
      <c r="E472" s="51"/>
      <c r="F472" s="51"/>
      <c r="G472" s="51"/>
      <c r="H472" s="2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>
      <c r="A473" s="4"/>
      <c r="B473" s="4"/>
      <c r="C473" s="51"/>
      <c r="D473" s="51"/>
      <c r="E473" s="51"/>
      <c r="F473" s="51"/>
      <c r="G473" s="51"/>
      <c r="H473" s="2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>
      <c r="A474" s="4"/>
      <c r="B474" s="4"/>
      <c r="C474" s="51"/>
      <c r="D474" s="51"/>
      <c r="E474" s="51"/>
      <c r="F474" s="51"/>
      <c r="G474" s="51"/>
      <c r="H474" s="2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>
      <c r="A475" s="4"/>
      <c r="B475" s="4"/>
      <c r="C475" s="51"/>
      <c r="D475" s="51"/>
      <c r="E475" s="51"/>
      <c r="F475" s="51"/>
      <c r="G475" s="51"/>
      <c r="H475" s="2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>
      <c r="A476" s="4"/>
      <c r="B476" s="4"/>
      <c r="C476" s="51"/>
      <c r="D476" s="51"/>
      <c r="E476" s="51"/>
      <c r="F476" s="51"/>
      <c r="G476" s="51"/>
      <c r="H476" s="2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>
      <c r="A477" s="4"/>
      <c r="B477" s="4"/>
      <c r="C477" s="51"/>
      <c r="D477" s="51"/>
      <c r="E477" s="51"/>
      <c r="F477" s="51"/>
      <c r="G477" s="51"/>
      <c r="H477" s="2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>
      <c r="A478" s="4"/>
      <c r="B478" s="4"/>
      <c r="C478" s="51"/>
      <c r="D478" s="51"/>
      <c r="E478" s="51"/>
      <c r="F478" s="51"/>
      <c r="G478" s="51"/>
      <c r="H478" s="2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>
      <c r="A479" s="4"/>
      <c r="B479" s="4"/>
      <c r="C479" s="51"/>
      <c r="D479" s="51"/>
      <c r="E479" s="51"/>
      <c r="F479" s="51"/>
      <c r="G479" s="51"/>
      <c r="H479" s="2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>
      <c r="A480" s="4"/>
      <c r="B480" s="4"/>
      <c r="C480" s="51"/>
      <c r="D480" s="51"/>
      <c r="E480" s="51"/>
      <c r="F480" s="51"/>
      <c r="G480" s="51"/>
      <c r="H480" s="2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>
      <c r="A481" s="4"/>
      <c r="B481" s="4"/>
      <c r="C481" s="51"/>
      <c r="D481" s="51"/>
      <c r="E481" s="51"/>
      <c r="F481" s="51"/>
      <c r="G481" s="51"/>
      <c r="H481" s="2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>
      <c r="A482" s="4"/>
      <c r="B482" s="4"/>
      <c r="C482" s="51"/>
      <c r="D482" s="51"/>
      <c r="E482" s="51"/>
      <c r="F482" s="51"/>
      <c r="G482" s="51"/>
      <c r="H482" s="2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>
      <c r="A483" s="4"/>
      <c r="B483" s="4"/>
      <c r="C483" s="51"/>
      <c r="D483" s="51"/>
      <c r="E483" s="51"/>
      <c r="F483" s="51"/>
      <c r="G483" s="51"/>
      <c r="H483" s="2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>
      <c r="A484" s="4"/>
      <c r="B484" s="4"/>
      <c r="C484" s="51"/>
      <c r="D484" s="51"/>
      <c r="E484" s="51"/>
      <c r="F484" s="51"/>
      <c r="G484" s="51"/>
      <c r="H484" s="2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>
      <c r="A485" s="4"/>
      <c r="B485" s="4"/>
      <c r="C485" s="51"/>
      <c r="D485" s="51"/>
      <c r="E485" s="51"/>
      <c r="F485" s="51"/>
      <c r="G485" s="51"/>
      <c r="H485" s="2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>
      <c r="A486" s="4"/>
      <c r="B486" s="4"/>
      <c r="C486" s="51"/>
      <c r="D486" s="51"/>
      <c r="E486" s="51"/>
      <c r="F486" s="51"/>
      <c r="G486" s="51"/>
      <c r="H486" s="2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>
      <c r="A487" s="4"/>
      <c r="B487" s="4"/>
      <c r="C487" s="51"/>
      <c r="D487" s="51"/>
      <c r="E487" s="51"/>
      <c r="F487" s="51"/>
      <c r="G487" s="51"/>
      <c r="H487" s="2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>
      <c r="A488" s="4"/>
      <c r="B488" s="4"/>
      <c r="C488" s="51"/>
      <c r="D488" s="51"/>
      <c r="E488" s="51"/>
      <c r="F488" s="51"/>
      <c r="G488" s="51"/>
      <c r="H488" s="2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>
      <c r="A489" s="4"/>
      <c r="B489" s="4"/>
      <c r="C489" s="51"/>
      <c r="D489" s="51"/>
      <c r="E489" s="51"/>
      <c r="F489" s="51"/>
      <c r="G489" s="51"/>
      <c r="H489" s="2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>
      <c r="A490" s="4"/>
      <c r="B490" s="4"/>
      <c r="C490" s="51"/>
      <c r="D490" s="51"/>
      <c r="E490" s="51"/>
      <c r="F490" s="51"/>
      <c r="G490" s="51"/>
      <c r="H490" s="2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>
      <c r="A491" s="4"/>
      <c r="B491" s="4"/>
      <c r="C491" s="51"/>
      <c r="D491" s="51"/>
      <c r="E491" s="51"/>
      <c r="F491" s="51"/>
      <c r="G491" s="51"/>
      <c r="H491" s="2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>
      <c r="A492" s="4"/>
      <c r="B492" s="4"/>
      <c r="C492" s="51"/>
      <c r="D492" s="51"/>
      <c r="E492" s="51"/>
      <c r="F492" s="51"/>
      <c r="G492" s="51"/>
      <c r="H492" s="2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>
      <c r="A493" s="4"/>
      <c r="B493" s="4"/>
      <c r="C493" s="51"/>
      <c r="D493" s="51"/>
      <c r="E493" s="51"/>
      <c r="F493" s="51"/>
      <c r="G493" s="51"/>
      <c r="H493" s="2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>
      <c r="A494" s="4"/>
      <c r="B494" s="4"/>
      <c r="C494" s="51"/>
      <c r="D494" s="51"/>
      <c r="E494" s="51"/>
      <c r="F494" s="51"/>
      <c r="G494" s="51"/>
      <c r="H494" s="2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>
      <c r="A495" s="4"/>
      <c r="B495" s="4"/>
      <c r="C495" s="51"/>
      <c r="D495" s="51"/>
      <c r="E495" s="51"/>
      <c r="F495" s="51"/>
      <c r="G495" s="51"/>
      <c r="H495" s="2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>
      <c r="A496" s="4"/>
      <c r="B496" s="4"/>
      <c r="C496" s="51"/>
      <c r="D496" s="51"/>
      <c r="E496" s="51"/>
      <c r="F496" s="51"/>
      <c r="G496" s="51"/>
      <c r="H496" s="2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>
      <c r="A497" s="4"/>
      <c r="B497" s="4"/>
      <c r="C497" s="51"/>
      <c r="D497" s="51"/>
      <c r="E497" s="51"/>
      <c r="F497" s="51"/>
      <c r="G497" s="51"/>
      <c r="H497" s="2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>
      <c r="A498" s="4"/>
      <c r="B498" s="4"/>
      <c r="C498" s="51"/>
      <c r="D498" s="51"/>
      <c r="E498" s="51"/>
      <c r="F498" s="51"/>
      <c r="G498" s="51"/>
      <c r="H498" s="2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>
      <c r="A499" s="4"/>
      <c r="B499" s="4"/>
      <c r="C499" s="51"/>
      <c r="D499" s="51"/>
      <c r="E499" s="51"/>
      <c r="F499" s="51"/>
      <c r="G499" s="51"/>
      <c r="H499" s="2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>
      <c r="A500" s="4"/>
      <c r="B500" s="4"/>
      <c r="C500" s="51"/>
      <c r="D500" s="51"/>
      <c r="E500" s="51"/>
      <c r="F500" s="51"/>
      <c r="G500" s="51"/>
      <c r="H500" s="2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>
      <c r="A501" s="4"/>
      <c r="B501" s="4"/>
      <c r="C501" s="51"/>
      <c r="D501" s="51"/>
      <c r="E501" s="51"/>
      <c r="F501" s="51"/>
      <c r="G501" s="51"/>
      <c r="H501" s="2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>
      <c r="A502" s="4"/>
      <c r="B502" s="4"/>
      <c r="C502" s="51"/>
      <c r="D502" s="51"/>
      <c r="E502" s="51"/>
      <c r="F502" s="51"/>
      <c r="G502" s="51"/>
      <c r="H502" s="2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>
      <c r="A503" s="4"/>
      <c r="B503" s="4"/>
      <c r="C503" s="51"/>
      <c r="D503" s="51"/>
      <c r="E503" s="51"/>
      <c r="F503" s="51"/>
      <c r="G503" s="51"/>
      <c r="H503" s="2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>
      <c r="A504" s="4"/>
      <c r="B504" s="4"/>
      <c r="C504" s="51"/>
      <c r="D504" s="51"/>
      <c r="E504" s="51"/>
      <c r="F504" s="51"/>
      <c r="G504" s="51"/>
      <c r="H504" s="2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>
      <c r="A505" s="4"/>
      <c r="B505" s="4"/>
      <c r="C505" s="51"/>
      <c r="D505" s="51"/>
      <c r="E505" s="51"/>
      <c r="F505" s="51"/>
      <c r="G505" s="51"/>
      <c r="H505" s="2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>
      <c r="A506" s="4"/>
      <c r="B506" s="4"/>
      <c r="C506" s="51"/>
      <c r="D506" s="51"/>
      <c r="E506" s="51"/>
      <c r="F506" s="51"/>
      <c r="G506" s="51"/>
      <c r="H506" s="2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>
      <c r="A507" s="4"/>
      <c r="B507" s="4"/>
      <c r="C507" s="51"/>
      <c r="D507" s="51"/>
      <c r="E507" s="51"/>
      <c r="F507" s="51"/>
      <c r="G507" s="51"/>
      <c r="H507" s="2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>
      <c r="A508" s="4"/>
      <c r="B508" s="4"/>
      <c r="C508" s="51"/>
      <c r="D508" s="51"/>
      <c r="E508" s="51"/>
      <c r="F508" s="51"/>
      <c r="G508" s="51"/>
      <c r="H508" s="2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>
      <c r="A509" s="4"/>
      <c r="B509" s="4"/>
      <c r="C509" s="51"/>
      <c r="D509" s="51"/>
      <c r="E509" s="51"/>
      <c r="F509" s="51"/>
      <c r="G509" s="51"/>
      <c r="H509" s="2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>
      <c r="A510" s="4"/>
      <c r="B510" s="4"/>
      <c r="C510" s="51"/>
      <c r="D510" s="51"/>
      <c r="E510" s="51"/>
      <c r="F510" s="51"/>
      <c r="G510" s="51"/>
      <c r="H510" s="2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>
      <c r="A511" s="4"/>
      <c r="B511" s="4"/>
      <c r="C511" s="51"/>
      <c r="D511" s="51"/>
      <c r="E511" s="51"/>
      <c r="F511" s="51"/>
      <c r="G511" s="51"/>
      <c r="H511" s="2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>
      <c r="A512" s="4"/>
      <c r="B512" s="4"/>
      <c r="C512" s="51"/>
      <c r="D512" s="51"/>
      <c r="E512" s="51"/>
      <c r="F512" s="51"/>
      <c r="G512" s="51"/>
      <c r="H512" s="2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>
      <c r="A513" s="4"/>
      <c r="B513" s="4"/>
      <c r="C513" s="51"/>
      <c r="D513" s="51"/>
      <c r="E513" s="51"/>
      <c r="F513" s="51"/>
      <c r="G513" s="51"/>
      <c r="H513" s="2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>
      <c r="A514" s="4"/>
      <c r="B514" s="4"/>
      <c r="C514" s="51"/>
      <c r="D514" s="51"/>
      <c r="E514" s="51"/>
      <c r="F514" s="51"/>
      <c r="G514" s="51"/>
      <c r="H514" s="2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>
      <c r="A515" s="4"/>
      <c r="B515" s="4"/>
      <c r="C515" s="51"/>
      <c r="D515" s="51"/>
      <c r="E515" s="51"/>
      <c r="F515" s="51"/>
      <c r="G515" s="51"/>
      <c r="H515" s="2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>
      <c r="A516" s="4"/>
      <c r="B516" s="4"/>
      <c r="C516" s="51"/>
      <c r="D516" s="51"/>
      <c r="E516" s="51"/>
      <c r="F516" s="51"/>
      <c r="G516" s="51"/>
      <c r="H516" s="2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>
      <c r="A517" s="4"/>
      <c r="B517" s="4"/>
      <c r="C517" s="51"/>
      <c r="D517" s="51"/>
      <c r="E517" s="51"/>
      <c r="F517" s="51"/>
      <c r="G517" s="51"/>
      <c r="H517" s="2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>
      <c r="A518" s="4"/>
      <c r="B518" s="4"/>
      <c r="C518" s="51"/>
      <c r="D518" s="51"/>
      <c r="E518" s="51"/>
      <c r="F518" s="51"/>
      <c r="G518" s="51"/>
      <c r="H518" s="2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>
      <c r="A519" s="4"/>
      <c r="B519" s="4"/>
      <c r="C519" s="51"/>
      <c r="D519" s="51"/>
      <c r="E519" s="51"/>
      <c r="F519" s="51"/>
      <c r="G519" s="51"/>
      <c r="H519" s="2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>
      <c r="A520" s="4"/>
      <c r="B520" s="4"/>
      <c r="C520" s="51"/>
      <c r="D520" s="51"/>
      <c r="E520" s="51"/>
      <c r="F520" s="51"/>
      <c r="G520" s="51"/>
      <c r="H520" s="2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>
      <c r="A521" s="4"/>
      <c r="B521" s="4"/>
      <c r="C521" s="51"/>
      <c r="D521" s="51"/>
      <c r="E521" s="51"/>
      <c r="F521" s="51"/>
      <c r="G521" s="51"/>
      <c r="H521" s="2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>
      <c r="A522" s="4"/>
      <c r="B522" s="4"/>
      <c r="C522" s="51"/>
      <c r="D522" s="51"/>
      <c r="E522" s="51"/>
      <c r="F522" s="51"/>
      <c r="G522" s="51"/>
      <c r="H522" s="2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>
      <c r="A523" s="4"/>
      <c r="B523" s="4"/>
      <c r="C523" s="51"/>
      <c r="D523" s="51"/>
      <c r="E523" s="51"/>
      <c r="F523" s="51"/>
      <c r="G523" s="51"/>
      <c r="H523" s="2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>
      <c r="A524" s="4"/>
      <c r="B524" s="4"/>
      <c r="C524" s="51"/>
      <c r="D524" s="51"/>
      <c r="E524" s="51"/>
      <c r="F524" s="51"/>
      <c r="G524" s="51"/>
      <c r="H524" s="2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>
      <c r="A525" s="4"/>
      <c r="B525" s="4"/>
      <c r="C525" s="51"/>
      <c r="D525" s="51"/>
      <c r="E525" s="51"/>
      <c r="F525" s="51"/>
      <c r="G525" s="51"/>
      <c r="H525" s="2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>
      <c r="A526" s="4"/>
      <c r="B526" s="4"/>
      <c r="C526" s="51"/>
      <c r="D526" s="51"/>
      <c r="E526" s="51"/>
      <c r="F526" s="51"/>
      <c r="G526" s="51"/>
      <c r="H526" s="2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>
      <c r="A527" s="4"/>
      <c r="B527" s="4"/>
      <c r="C527" s="51"/>
      <c r="D527" s="51"/>
      <c r="E527" s="51"/>
      <c r="F527" s="51"/>
      <c r="G527" s="51"/>
      <c r="H527" s="2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>
      <c r="A528" s="4"/>
      <c r="B528" s="4"/>
      <c r="C528" s="51"/>
      <c r="D528" s="51"/>
      <c r="E528" s="51"/>
      <c r="F528" s="51"/>
      <c r="G528" s="51"/>
      <c r="H528" s="2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>
      <c r="A529" s="4"/>
      <c r="B529" s="4"/>
      <c r="C529" s="51"/>
      <c r="D529" s="51"/>
      <c r="E529" s="51"/>
      <c r="F529" s="51"/>
      <c r="G529" s="51"/>
      <c r="H529" s="2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>
      <c r="A530" s="4"/>
      <c r="B530" s="4"/>
      <c r="C530" s="51"/>
      <c r="D530" s="51"/>
      <c r="E530" s="51"/>
      <c r="F530" s="51"/>
      <c r="G530" s="51"/>
      <c r="H530" s="2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>
      <c r="A531" s="4"/>
      <c r="B531" s="4"/>
      <c r="C531" s="51"/>
      <c r="D531" s="51"/>
      <c r="E531" s="51"/>
      <c r="F531" s="51"/>
      <c r="G531" s="51"/>
      <c r="H531" s="2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>
      <c r="A532" s="4"/>
      <c r="B532" s="4"/>
      <c r="C532" s="51"/>
      <c r="D532" s="51"/>
      <c r="E532" s="51"/>
      <c r="F532" s="51"/>
      <c r="G532" s="51"/>
      <c r="H532" s="2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>
      <c r="A533" s="4"/>
      <c r="B533" s="4"/>
      <c r="C533" s="51"/>
      <c r="D533" s="51"/>
      <c r="E533" s="51"/>
      <c r="F533" s="51"/>
      <c r="G533" s="51"/>
      <c r="H533" s="2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>
      <c r="A534" s="4"/>
      <c r="B534" s="4"/>
      <c r="C534" s="51"/>
      <c r="D534" s="51"/>
      <c r="E534" s="51"/>
      <c r="F534" s="51"/>
      <c r="G534" s="51"/>
      <c r="H534" s="2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>
      <c r="A535" s="4"/>
      <c r="B535" s="4"/>
      <c r="C535" s="51"/>
      <c r="D535" s="51"/>
      <c r="E535" s="51"/>
      <c r="F535" s="51"/>
      <c r="G535" s="51"/>
      <c r="H535" s="2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>
      <c r="A536" s="4"/>
      <c r="B536" s="4"/>
      <c r="C536" s="51"/>
      <c r="D536" s="51"/>
      <c r="E536" s="51"/>
      <c r="F536" s="51"/>
      <c r="G536" s="51"/>
      <c r="H536" s="2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>
      <c r="A537" s="4"/>
      <c r="B537" s="4"/>
      <c r="C537" s="51"/>
      <c r="D537" s="51"/>
      <c r="E537" s="51"/>
      <c r="F537" s="51"/>
      <c r="G537" s="51"/>
      <c r="H537" s="2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>
      <c r="A538" s="4"/>
      <c r="B538" s="4"/>
      <c r="C538" s="51"/>
      <c r="D538" s="51"/>
      <c r="E538" s="51"/>
      <c r="F538" s="51"/>
      <c r="G538" s="51"/>
      <c r="H538" s="2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>
      <c r="A539" s="4"/>
      <c r="B539" s="4"/>
      <c r="C539" s="51"/>
      <c r="D539" s="51"/>
      <c r="E539" s="51"/>
      <c r="F539" s="51"/>
      <c r="G539" s="51"/>
      <c r="H539" s="2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>
      <c r="A540" s="4"/>
      <c r="B540" s="4"/>
      <c r="C540" s="51"/>
      <c r="D540" s="51"/>
      <c r="E540" s="51"/>
      <c r="F540" s="51"/>
      <c r="G540" s="51"/>
      <c r="H540" s="2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>
      <c r="A541" s="4"/>
      <c r="B541" s="4"/>
      <c r="C541" s="51"/>
      <c r="D541" s="51"/>
      <c r="E541" s="51"/>
      <c r="F541" s="51"/>
      <c r="G541" s="51"/>
      <c r="H541" s="2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>
      <c r="A542" s="4"/>
      <c r="B542" s="4"/>
      <c r="C542" s="51"/>
      <c r="D542" s="51"/>
      <c r="E542" s="51"/>
      <c r="F542" s="51"/>
      <c r="G542" s="51"/>
      <c r="H542" s="2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>
      <c r="A543" s="4"/>
      <c r="B543" s="4"/>
      <c r="C543" s="51"/>
      <c r="D543" s="51"/>
      <c r="E543" s="51"/>
      <c r="F543" s="51"/>
      <c r="G543" s="51"/>
      <c r="H543" s="2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>
      <c r="A544" s="4"/>
      <c r="B544" s="4"/>
      <c r="C544" s="51"/>
      <c r="D544" s="51"/>
      <c r="E544" s="51"/>
      <c r="F544" s="51"/>
      <c r="G544" s="51"/>
      <c r="H544" s="2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>
      <c r="A545" s="4"/>
      <c r="B545" s="4"/>
      <c r="C545" s="51"/>
      <c r="D545" s="51"/>
      <c r="E545" s="51"/>
      <c r="F545" s="51"/>
      <c r="G545" s="51"/>
      <c r="H545" s="2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>
      <c r="A546" s="4"/>
      <c r="B546" s="4"/>
      <c r="C546" s="51"/>
      <c r="D546" s="51"/>
      <c r="E546" s="51"/>
      <c r="F546" s="51"/>
      <c r="G546" s="51"/>
      <c r="H546" s="2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>
      <c r="A547" s="4"/>
      <c r="B547" s="4"/>
      <c r="C547" s="51"/>
      <c r="D547" s="51"/>
      <c r="E547" s="51"/>
      <c r="F547" s="51"/>
      <c r="G547" s="51"/>
      <c r="H547" s="2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>
      <c r="A548" s="4"/>
      <c r="B548" s="4"/>
      <c r="C548" s="51"/>
      <c r="D548" s="51"/>
      <c r="E548" s="51"/>
      <c r="F548" s="51"/>
      <c r="G548" s="51"/>
      <c r="H548" s="2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>
      <c r="A549" s="4"/>
      <c r="B549" s="4"/>
      <c r="C549" s="51"/>
      <c r="D549" s="51"/>
      <c r="E549" s="51"/>
      <c r="F549" s="51"/>
      <c r="G549" s="51"/>
      <c r="H549" s="2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>
      <c r="A550" s="4"/>
      <c r="B550" s="4"/>
      <c r="C550" s="51"/>
      <c r="D550" s="51"/>
      <c r="E550" s="51"/>
      <c r="F550" s="51"/>
      <c r="G550" s="51"/>
      <c r="H550" s="2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>
      <c r="A551" s="4"/>
      <c r="B551" s="4"/>
      <c r="C551" s="51"/>
      <c r="D551" s="51"/>
      <c r="E551" s="51"/>
      <c r="F551" s="51"/>
      <c r="G551" s="51"/>
      <c r="H551" s="2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>
      <c r="A552" s="4"/>
      <c r="B552" s="4"/>
      <c r="C552" s="51"/>
      <c r="D552" s="51"/>
      <c r="E552" s="51"/>
      <c r="F552" s="51"/>
      <c r="G552" s="51"/>
      <c r="H552" s="2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>
      <c r="A553" s="4"/>
      <c r="B553" s="4"/>
      <c r="C553" s="51"/>
      <c r="D553" s="51"/>
      <c r="E553" s="51"/>
      <c r="F553" s="51"/>
      <c r="G553" s="51"/>
      <c r="H553" s="2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>
      <c r="A554" s="4"/>
      <c r="B554" s="4"/>
      <c r="C554" s="51"/>
      <c r="D554" s="51"/>
      <c r="E554" s="51"/>
      <c r="F554" s="51"/>
      <c r="G554" s="51"/>
      <c r="H554" s="2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>
      <c r="A555" s="4"/>
      <c r="B555" s="4"/>
      <c r="C555" s="51"/>
      <c r="D555" s="51"/>
      <c r="E555" s="51"/>
      <c r="F555" s="51"/>
      <c r="G555" s="51"/>
      <c r="H555" s="2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>
      <c r="A556" s="4"/>
      <c r="B556" s="4"/>
      <c r="C556" s="51"/>
      <c r="D556" s="51"/>
      <c r="E556" s="51"/>
      <c r="F556" s="51"/>
      <c r="G556" s="51"/>
      <c r="H556" s="2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>
      <c r="A557" s="4"/>
      <c r="B557" s="4"/>
      <c r="C557" s="51"/>
      <c r="D557" s="51"/>
      <c r="E557" s="51"/>
      <c r="F557" s="51"/>
      <c r="G557" s="51"/>
      <c r="H557" s="2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>
      <c r="A558" s="4"/>
      <c r="B558" s="4"/>
      <c r="C558" s="51"/>
      <c r="D558" s="51"/>
      <c r="E558" s="51"/>
      <c r="F558" s="51"/>
      <c r="G558" s="51"/>
      <c r="H558" s="2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>
      <c r="A559" s="4"/>
      <c r="B559" s="4"/>
      <c r="C559" s="51"/>
      <c r="D559" s="51"/>
      <c r="E559" s="51"/>
      <c r="F559" s="51"/>
      <c r="G559" s="51"/>
      <c r="H559" s="2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>
      <c r="A560" s="4"/>
      <c r="B560" s="4"/>
      <c r="C560" s="51"/>
      <c r="D560" s="51"/>
      <c r="E560" s="51"/>
      <c r="F560" s="51"/>
      <c r="G560" s="51"/>
      <c r="H560" s="2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>
      <c r="A561" s="4"/>
      <c r="B561" s="4"/>
      <c r="C561" s="51"/>
      <c r="D561" s="51"/>
      <c r="E561" s="51"/>
      <c r="F561" s="51"/>
      <c r="G561" s="51"/>
      <c r="H561" s="2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>
      <c r="A562" s="4"/>
      <c r="B562" s="4"/>
      <c r="C562" s="51"/>
      <c r="D562" s="51"/>
      <c r="E562" s="51"/>
      <c r="F562" s="51"/>
      <c r="G562" s="51"/>
      <c r="H562" s="2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>
      <c r="A563" s="4"/>
      <c r="B563" s="4"/>
      <c r="C563" s="51"/>
      <c r="D563" s="51"/>
      <c r="E563" s="51"/>
      <c r="F563" s="51"/>
      <c r="G563" s="51"/>
      <c r="H563" s="2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>
      <c r="A564" s="4"/>
      <c r="B564" s="4"/>
      <c r="C564" s="51"/>
      <c r="D564" s="51"/>
      <c r="E564" s="51"/>
      <c r="F564" s="51"/>
      <c r="G564" s="51"/>
      <c r="H564" s="2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>
      <c r="A565" s="4"/>
      <c r="B565" s="4"/>
      <c r="C565" s="51"/>
      <c r="D565" s="51"/>
      <c r="E565" s="51"/>
      <c r="F565" s="51"/>
      <c r="G565" s="51"/>
      <c r="H565" s="2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>
      <c r="A566" s="4"/>
      <c r="B566" s="4"/>
      <c r="C566" s="51"/>
      <c r="D566" s="51"/>
      <c r="E566" s="51"/>
      <c r="F566" s="51"/>
      <c r="G566" s="51"/>
      <c r="H566" s="2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>
      <c r="A567" s="4"/>
      <c r="B567" s="4"/>
      <c r="C567" s="51"/>
      <c r="D567" s="51"/>
      <c r="E567" s="51"/>
      <c r="F567" s="51"/>
      <c r="G567" s="51"/>
      <c r="H567" s="2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>
      <c r="A568" s="4"/>
      <c r="B568" s="4"/>
      <c r="C568" s="51"/>
      <c r="D568" s="51"/>
      <c r="E568" s="51"/>
      <c r="F568" s="51"/>
      <c r="G568" s="51"/>
      <c r="H568" s="2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>
      <c r="A569" s="4"/>
      <c r="B569" s="4"/>
      <c r="C569" s="51"/>
      <c r="D569" s="51"/>
      <c r="E569" s="51"/>
      <c r="F569" s="51"/>
      <c r="G569" s="51"/>
      <c r="H569" s="2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>
      <c r="A570" s="4"/>
      <c r="B570" s="4"/>
      <c r="C570" s="51"/>
      <c r="D570" s="51"/>
      <c r="E570" s="51"/>
      <c r="F570" s="51"/>
      <c r="G570" s="51"/>
      <c r="H570" s="2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>
      <c r="A571" s="4"/>
      <c r="B571" s="4"/>
      <c r="C571" s="51"/>
      <c r="D571" s="51"/>
      <c r="E571" s="51"/>
      <c r="F571" s="51"/>
      <c r="G571" s="51"/>
      <c r="H571" s="2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>
      <c r="A572" s="4"/>
      <c r="B572" s="4"/>
      <c r="C572" s="51"/>
      <c r="D572" s="51"/>
      <c r="E572" s="51"/>
      <c r="F572" s="51"/>
      <c r="G572" s="51"/>
      <c r="H572" s="2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>
      <c r="A573" s="4"/>
      <c r="B573" s="4"/>
      <c r="C573" s="51"/>
      <c r="D573" s="51"/>
      <c r="E573" s="51"/>
      <c r="F573" s="51"/>
      <c r="G573" s="51"/>
      <c r="H573" s="2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>
      <c r="A574" s="4"/>
      <c r="B574" s="4"/>
      <c r="C574" s="51"/>
      <c r="D574" s="51"/>
      <c r="E574" s="51"/>
      <c r="F574" s="51"/>
      <c r="G574" s="51"/>
      <c r="H574" s="2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>
      <c r="A575" s="4"/>
      <c r="B575" s="4"/>
      <c r="C575" s="51"/>
      <c r="D575" s="51"/>
      <c r="E575" s="51"/>
      <c r="F575" s="51"/>
      <c r="G575" s="51"/>
      <c r="H575" s="2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>
      <c r="A576" s="4"/>
      <c r="B576" s="4"/>
      <c r="C576" s="51"/>
      <c r="D576" s="51"/>
      <c r="E576" s="51"/>
      <c r="F576" s="51"/>
      <c r="G576" s="51"/>
      <c r="H576" s="2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>
      <c r="A577" s="4"/>
      <c r="B577" s="4"/>
      <c r="C577" s="51"/>
      <c r="D577" s="51"/>
      <c r="E577" s="51"/>
      <c r="F577" s="51"/>
      <c r="G577" s="51"/>
      <c r="H577" s="2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>
      <c r="A578" s="4"/>
      <c r="B578" s="4"/>
      <c r="C578" s="51"/>
      <c r="D578" s="51"/>
      <c r="E578" s="51"/>
      <c r="F578" s="51"/>
      <c r="G578" s="51"/>
      <c r="H578" s="2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>
      <c r="A579" s="4"/>
      <c r="B579" s="4"/>
      <c r="C579" s="51"/>
      <c r="D579" s="51"/>
      <c r="E579" s="51"/>
      <c r="F579" s="51"/>
      <c r="G579" s="51"/>
      <c r="H579" s="2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>
      <c r="A580" s="4"/>
      <c r="B580" s="4"/>
      <c r="C580" s="51"/>
      <c r="D580" s="51"/>
      <c r="E580" s="51"/>
      <c r="F580" s="51"/>
      <c r="G580" s="51"/>
      <c r="H580" s="2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>
      <c r="A581" s="4"/>
      <c r="B581" s="4"/>
      <c r="C581" s="51"/>
      <c r="D581" s="51"/>
      <c r="E581" s="51"/>
      <c r="F581" s="51"/>
      <c r="G581" s="51"/>
      <c r="H581" s="2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>
      <c r="A582" s="4"/>
      <c r="B582" s="4"/>
      <c r="C582" s="51"/>
      <c r="D582" s="51"/>
      <c r="E582" s="51"/>
      <c r="F582" s="51"/>
      <c r="G582" s="51"/>
      <c r="H582" s="2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>
      <c r="A583" s="4"/>
      <c r="B583" s="4"/>
      <c r="C583" s="51"/>
      <c r="D583" s="51"/>
      <c r="E583" s="51"/>
      <c r="F583" s="51"/>
      <c r="G583" s="51"/>
      <c r="H583" s="2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>
      <c r="A584" s="4"/>
      <c r="B584" s="4"/>
      <c r="C584" s="51"/>
      <c r="D584" s="51"/>
      <c r="E584" s="51"/>
      <c r="F584" s="51"/>
      <c r="G584" s="51"/>
      <c r="H584" s="2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>
      <c r="A585" s="4"/>
      <c r="B585" s="4"/>
      <c r="C585" s="51"/>
      <c r="D585" s="51"/>
      <c r="E585" s="51"/>
      <c r="F585" s="51"/>
      <c r="G585" s="51"/>
      <c r="H585" s="2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>
      <c r="A586" s="4"/>
      <c r="B586" s="4"/>
      <c r="C586" s="51"/>
      <c r="D586" s="51"/>
      <c r="E586" s="51"/>
      <c r="F586" s="51"/>
      <c r="G586" s="51"/>
      <c r="H586" s="2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>
      <c r="A587" s="4"/>
      <c r="B587" s="4"/>
      <c r="C587" s="51"/>
      <c r="D587" s="51"/>
      <c r="E587" s="51"/>
      <c r="F587" s="51"/>
      <c r="G587" s="51"/>
      <c r="H587" s="2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>
      <c r="A588" s="4"/>
      <c r="B588" s="4"/>
      <c r="C588" s="51"/>
      <c r="D588" s="51"/>
      <c r="E588" s="51"/>
      <c r="F588" s="51"/>
      <c r="G588" s="51"/>
      <c r="H588" s="2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>
      <c r="A589" s="4"/>
      <c r="B589" s="4"/>
      <c r="C589" s="51"/>
      <c r="D589" s="51"/>
      <c r="E589" s="51"/>
      <c r="F589" s="51"/>
      <c r="G589" s="51"/>
      <c r="H589" s="2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>
      <c r="A590" s="4"/>
      <c r="B590" s="4"/>
      <c r="C590" s="51"/>
      <c r="D590" s="51"/>
      <c r="E590" s="51"/>
      <c r="F590" s="51"/>
      <c r="G590" s="51"/>
      <c r="H590" s="2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>
      <c r="A591" s="4"/>
      <c r="B591" s="4"/>
      <c r="C591" s="51"/>
      <c r="D591" s="51"/>
      <c r="E591" s="51"/>
      <c r="F591" s="51"/>
      <c r="G591" s="51"/>
      <c r="H591" s="2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>
      <c r="A592" s="4"/>
      <c r="B592" s="4"/>
      <c r="C592" s="51"/>
      <c r="D592" s="51"/>
      <c r="E592" s="51"/>
      <c r="F592" s="51"/>
      <c r="G592" s="51"/>
      <c r="H592" s="2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>
      <c r="A593" s="4"/>
      <c r="B593" s="4"/>
      <c r="C593" s="51"/>
      <c r="D593" s="51"/>
      <c r="E593" s="51"/>
      <c r="F593" s="51"/>
      <c r="G593" s="51"/>
      <c r="H593" s="2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>
      <c r="A594" s="4"/>
      <c r="B594" s="4"/>
      <c r="C594" s="51"/>
      <c r="D594" s="51"/>
      <c r="E594" s="51"/>
      <c r="F594" s="51"/>
      <c r="G594" s="51"/>
      <c r="H594" s="2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>
      <c r="A595" s="4"/>
      <c r="B595" s="4"/>
      <c r="C595" s="51"/>
      <c r="D595" s="51"/>
      <c r="E595" s="51"/>
      <c r="F595" s="51"/>
      <c r="G595" s="51"/>
      <c r="H595" s="2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>
      <c r="A596" s="4"/>
      <c r="B596" s="4"/>
      <c r="C596" s="51"/>
      <c r="D596" s="51"/>
      <c r="E596" s="51"/>
      <c r="F596" s="51"/>
      <c r="G596" s="51"/>
      <c r="H596" s="2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>
      <c r="A597" s="4"/>
      <c r="B597" s="4"/>
      <c r="C597" s="51"/>
      <c r="D597" s="51"/>
      <c r="E597" s="51"/>
      <c r="F597" s="51"/>
      <c r="G597" s="51"/>
      <c r="H597" s="2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>
      <c r="A598" s="4"/>
      <c r="B598" s="4"/>
      <c r="C598" s="51"/>
      <c r="D598" s="51"/>
      <c r="E598" s="51"/>
      <c r="F598" s="51"/>
      <c r="G598" s="51"/>
      <c r="H598" s="2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>
      <c r="A599" s="4"/>
      <c r="B599" s="4"/>
      <c r="C599" s="51"/>
      <c r="D599" s="51"/>
      <c r="E599" s="51"/>
      <c r="F599" s="51"/>
      <c r="G599" s="51"/>
      <c r="H599" s="2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>
      <c r="A600" s="4"/>
      <c r="B600" s="4"/>
      <c r="C600" s="51"/>
      <c r="D600" s="51"/>
      <c r="E600" s="51"/>
      <c r="F600" s="51"/>
      <c r="G600" s="51"/>
      <c r="H600" s="2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>
      <c r="A601" s="4"/>
      <c r="B601" s="4"/>
      <c r="C601" s="51"/>
      <c r="D601" s="51"/>
      <c r="E601" s="51"/>
      <c r="F601" s="51"/>
      <c r="G601" s="51"/>
      <c r="H601" s="2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>
      <c r="A602" s="4"/>
      <c r="B602" s="4"/>
      <c r="C602" s="51"/>
      <c r="D602" s="51"/>
      <c r="E602" s="51"/>
      <c r="F602" s="51"/>
      <c r="G602" s="51"/>
      <c r="H602" s="2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>
      <c r="A603" s="4"/>
      <c r="B603" s="4"/>
      <c r="C603" s="51"/>
      <c r="D603" s="51"/>
      <c r="E603" s="51"/>
      <c r="F603" s="51"/>
      <c r="G603" s="51"/>
      <c r="H603" s="2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>
      <c r="A604" s="4"/>
      <c r="B604" s="4"/>
      <c r="C604" s="51"/>
      <c r="D604" s="51"/>
      <c r="E604" s="51"/>
      <c r="F604" s="51"/>
      <c r="G604" s="51"/>
      <c r="H604" s="2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>
      <c r="A605" s="4"/>
      <c r="B605" s="4"/>
      <c r="C605" s="51"/>
      <c r="D605" s="51"/>
      <c r="E605" s="51"/>
      <c r="F605" s="51"/>
      <c r="G605" s="51"/>
      <c r="H605" s="2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>
      <c r="A606" s="4"/>
      <c r="B606" s="4"/>
      <c r="C606" s="51"/>
      <c r="D606" s="51"/>
      <c r="E606" s="51"/>
      <c r="F606" s="51"/>
      <c r="G606" s="51"/>
      <c r="H606" s="2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>
      <c r="A607" s="4"/>
      <c r="B607" s="4"/>
      <c r="C607" s="51"/>
      <c r="D607" s="51"/>
      <c r="E607" s="51"/>
      <c r="F607" s="51"/>
      <c r="G607" s="51"/>
      <c r="H607" s="2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>
      <c r="A608" s="4"/>
      <c r="B608" s="4"/>
      <c r="C608" s="51"/>
      <c r="D608" s="51"/>
      <c r="E608" s="51"/>
      <c r="F608" s="51"/>
      <c r="G608" s="51"/>
      <c r="H608" s="2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>
      <c r="A609" s="4"/>
      <c r="B609" s="4"/>
      <c r="C609" s="51"/>
      <c r="D609" s="51"/>
      <c r="E609" s="51"/>
      <c r="F609" s="51"/>
      <c r="G609" s="51"/>
      <c r="H609" s="2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>
      <c r="A610" s="4"/>
      <c r="B610" s="4"/>
      <c r="C610" s="51"/>
      <c r="D610" s="51"/>
      <c r="E610" s="51"/>
      <c r="F610" s="51"/>
      <c r="G610" s="51"/>
      <c r="H610" s="2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>
      <c r="A611" s="4"/>
      <c r="B611" s="4"/>
      <c r="C611" s="51"/>
      <c r="D611" s="51"/>
      <c r="E611" s="51"/>
      <c r="F611" s="51"/>
      <c r="G611" s="51"/>
      <c r="H611" s="2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>
      <c r="A612" s="4"/>
      <c r="B612" s="4"/>
      <c r="C612" s="51"/>
      <c r="D612" s="51"/>
      <c r="E612" s="51"/>
      <c r="F612" s="51"/>
      <c r="G612" s="51"/>
      <c r="H612" s="2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>
      <c r="A613" s="4"/>
      <c r="B613" s="4"/>
      <c r="C613" s="51"/>
      <c r="D613" s="51"/>
      <c r="E613" s="51"/>
      <c r="F613" s="51"/>
      <c r="G613" s="51"/>
      <c r="H613" s="2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>
      <c r="A614" s="4"/>
      <c r="B614" s="4"/>
      <c r="C614" s="51"/>
      <c r="D614" s="51"/>
      <c r="E614" s="51"/>
      <c r="F614" s="51"/>
      <c r="G614" s="51"/>
      <c r="H614" s="2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>
      <c r="A615" s="4"/>
      <c r="B615" s="4"/>
      <c r="C615" s="51"/>
      <c r="D615" s="51"/>
      <c r="E615" s="51"/>
      <c r="F615" s="51"/>
      <c r="G615" s="51"/>
      <c r="H615" s="2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>
      <c r="A616" s="4"/>
      <c r="B616" s="4"/>
      <c r="C616" s="51"/>
      <c r="D616" s="51"/>
      <c r="E616" s="51"/>
      <c r="F616" s="51"/>
      <c r="G616" s="51"/>
      <c r="H616" s="2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>
      <c r="A617" s="4"/>
      <c r="B617" s="4"/>
      <c r="C617" s="51"/>
      <c r="D617" s="51"/>
      <c r="E617" s="51"/>
      <c r="F617" s="51"/>
      <c r="G617" s="51"/>
      <c r="H617" s="2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>
      <c r="A618" s="4"/>
      <c r="B618" s="4"/>
      <c r="C618" s="51"/>
      <c r="D618" s="51"/>
      <c r="E618" s="51"/>
      <c r="F618" s="51"/>
      <c r="G618" s="51"/>
      <c r="H618" s="2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>
      <c r="A619" s="4"/>
      <c r="B619" s="4"/>
      <c r="C619" s="51"/>
      <c r="D619" s="51"/>
      <c r="E619" s="51"/>
      <c r="F619" s="51"/>
      <c r="G619" s="51"/>
      <c r="H619" s="2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>
      <c r="A620" s="4"/>
      <c r="B620" s="4"/>
      <c r="C620" s="51"/>
      <c r="D620" s="51"/>
      <c r="E620" s="51"/>
      <c r="F620" s="51"/>
      <c r="G620" s="51"/>
      <c r="H620" s="2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>
      <c r="A621" s="4"/>
      <c r="B621" s="4"/>
      <c r="C621" s="51"/>
      <c r="D621" s="51"/>
      <c r="E621" s="51"/>
      <c r="F621" s="51"/>
      <c r="G621" s="51"/>
      <c r="H621" s="2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>
      <c r="A622" s="4"/>
      <c r="B622" s="4"/>
      <c r="C622" s="51"/>
      <c r="D622" s="51"/>
      <c r="E622" s="51"/>
      <c r="F622" s="51"/>
      <c r="G622" s="51"/>
      <c r="H622" s="2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>
      <c r="A623" s="4"/>
      <c r="B623" s="4"/>
      <c r="C623" s="51"/>
      <c r="D623" s="51"/>
      <c r="E623" s="51"/>
      <c r="F623" s="51"/>
      <c r="G623" s="51"/>
      <c r="H623" s="2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>
      <c r="A624" s="4"/>
      <c r="B624" s="4"/>
      <c r="C624" s="51"/>
      <c r="D624" s="51"/>
      <c r="E624" s="51"/>
      <c r="F624" s="51"/>
      <c r="G624" s="51"/>
      <c r="H624" s="2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>
      <c r="A625" s="4"/>
      <c r="B625" s="4"/>
      <c r="C625" s="51"/>
      <c r="D625" s="51"/>
      <c r="E625" s="51"/>
      <c r="F625" s="51"/>
      <c r="G625" s="51"/>
      <c r="H625" s="2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>
      <c r="A626" s="4"/>
      <c r="B626" s="4"/>
      <c r="C626" s="51"/>
      <c r="D626" s="51"/>
      <c r="E626" s="51"/>
      <c r="F626" s="51"/>
      <c r="G626" s="51"/>
      <c r="H626" s="2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>
      <c r="A627" s="4"/>
      <c r="B627" s="4"/>
      <c r="C627" s="51"/>
      <c r="D627" s="51"/>
      <c r="E627" s="51"/>
      <c r="F627" s="51"/>
      <c r="G627" s="51"/>
      <c r="H627" s="2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>
      <c r="A628" s="4"/>
      <c r="B628" s="4"/>
      <c r="C628" s="51"/>
      <c r="D628" s="51"/>
      <c r="E628" s="51"/>
      <c r="F628" s="51"/>
      <c r="G628" s="51"/>
      <c r="H628" s="2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>
      <c r="A629" s="4"/>
      <c r="B629" s="4"/>
      <c r="C629" s="51"/>
      <c r="D629" s="51"/>
      <c r="E629" s="51"/>
      <c r="F629" s="51"/>
      <c r="G629" s="51"/>
      <c r="H629" s="2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>
      <c r="A630" s="4"/>
      <c r="B630" s="4"/>
      <c r="C630" s="51"/>
      <c r="D630" s="51"/>
      <c r="E630" s="51"/>
      <c r="F630" s="51"/>
      <c r="G630" s="51"/>
      <c r="H630" s="2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>
      <c r="A631" s="4"/>
      <c r="B631" s="4"/>
      <c r="C631" s="51"/>
      <c r="D631" s="51"/>
      <c r="E631" s="51"/>
      <c r="F631" s="51"/>
      <c r="G631" s="51"/>
      <c r="H631" s="2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>
      <c r="A632" s="4"/>
      <c r="B632" s="4"/>
      <c r="C632" s="51"/>
      <c r="D632" s="51"/>
      <c r="E632" s="51"/>
      <c r="F632" s="51"/>
      <c r="G632" s="51"/>
      <c r="H632" s="2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>
      <c r="A633" s="4"/>
      <c r="B633" s="4"/>
      <c r="C633" s="51"/>
      <c r="D633" s="51"/>
      <c r="E633" s="51"/>
      <c r="F633" s="51"/>
      <c r="G633" s="51"/>
      <c r="H633" s="2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>
      <c r="A634" s="4"/>
      <c r="B634" s="4"/>
      <c r="C634" s="51"/>
      <c r="D634" s="51"/>
      <c r="E634" s="51"/>
      <c r="F634" s="51"/>
      <c r="G634" s="51"/>
      <c r="H634" s="2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>
      <c r="A635" s="4"/>
      <c r="B635" s="4"/>
      <c r="C635" s="51"/>
      <c r="D635" s="51"/>
      <c r="E635" s="51"/>
      <c r="F635" s="51"/>
      <c r="G635" s="51"/>
      <c r="H635" s="2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>
      <c r="A636" s="4"/>
      <c r="B636" s="4"/>
      <c r="C636" s="51"/>
      <c r="D636" s="51"/>
      <c r="E636" s="51"/>
      <c r="F636" s="51"/>
      <c r="G636" s="51"/>
      <c r="H636" s="2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>
      <c r="A637" s="4"/>
      <c r="B637" s="4"/>
      <c r="C637" s="51"/>
      <c r="D637" s="51"/>
      <c r="E637" s="51"/>
      <c r="F637" s="51"/>
      <c r="G637" s="51"/>
      <c r="H637" s="2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>
      <c r="A638" s="4"/>
      <c r="B638" s="4"/>
      <c r="C638" s="51"/>
      <c r="D638" s="51"/>
      <c r="E638" s="51"/>
      <c r="F638" s="51"/>
      <c r="G638" s="51"/>
      <c r="H638" s="2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>
      <c r="A639" s="4"/>
      <c r="B639" s="4"/>
      <c r="C639" s="51"/>
      <c r="D639" s="51"/>
      <c r="E639" s="51"/>
      <c r="F639" s="51"/>
      <c r="G639" s="51"/>
      <c r="H639" s="2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>
      <c r="A640" s="4"/>
      <c r="B640" s="4"/>
      <c r="C640" s="51"/>
      <c r="D640" s="51"/>
      <c r="E640" s="51"/>
      <c r="F640" s="51"/>
      <c r="G640" s="51"/>
      <c r="H640" s="2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>
      <c r="A641" s="4"/>
      <c r="B641" s="4"/>
      <c r="C641" s="51"/>
      <c r="D641" s="51"/>
      <c r="E641" s="51"/>
      <c r="F641" s="51"/>
      <c r="G641" s="51"/>
      <c r="H641" s="2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>
      <c r="A642" s="4"/>
      <c r="B642" s="4"/>
      <c r="C642" s="51"/>
      <c r="D642" s="51"/>
      <c r="E642" s="51"/>
      <c r="F642" s="51"/>
      <c r="G642" s="51"/>
      <c r="H642" s="2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>
      <c r="A643" s="4"/>
      <c r="B643" s="4"/>
      <c r="C643" s="51"/>
      <c r="D643" s="51"/>
      <c r="E643" s="51"/>
      <c r="F643" s="51"/>
      <c r="G643" s="51"/>
      <c r="H643" s="2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>
      <c r="A644" s="4"/>
      <c r="B644" s="4"/>
      <c r="C644" s="51"/>
      <c r="D644" s="51"/>
      <c r="E644" s="51"/>
      <c r="F644" s="51"/>
      <c r="G644" s="51"/>
      <c r="H644" s="2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>
      <c r="A645" s="4"/>
      <c r="B645" s="4"/>
      <c r="C645" s="51"/>
      <c r="D645" s="51"/>
      <c r="E645" s="51"/>
      <c r="F645" s="51"/>
      <c r="G645" s="51"/>
      <c r="H645" s="2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>
      <c r="A646" s="4"/>
      <c r="B646" s="4"/>
      <c r="C646" s="51"/>
      <c r="D646" s="51"/>
      <c r="E646" s="51"/>
      <c r="F646" s="51"/>
      <c r="G646" s="51"/>
      <c r="H646" s="2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>
      <c r="A647" s="4"/>
      <c r="B647" s="4"/>
      <c r="C647" s="51"/>
      <c r="D647" s="51"/>
      <c r="E647" s="51"/>
      <c r="F647" s="51"/>
      <c r="G647" s="51"/>
      <c r="H647" s="2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>
      <c r="A648" s="4"/>
      <c r="B648" s="4"/>
      <c r="C648" s="51"/>
      <c r="D648" s="51"/>
      <c r="E648" s="51"/>
      <c r="F648" s="51"/>
      <c r="G648" s="51"/>
      <c r="H648" s="2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>
      <c r="A649" s="4"/>
      <c r="B649" s="4"/>
      <c r="C649" s="51"/>
      <c r="D649" s="51"/>
      <c r="E649" s="51"/>
      <c r="F649" s="51"/>
      <c r="G649" s="51"/>
      <c r="H649" s="2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>
      <c r="A650" s="4"/>
      <c r="B650" s="4"/>
      <c r="C650" s="51"/>
      <c r="D650" s="51"/>
      <c r="E650" s="51"/>
      <c r="F650" s="51"/>
      <c r="G650" s="51"/>
      <c r="H650" s="2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>
      <c r="A651" s="4"/>
      <c r="B651" s="4"/>
      <c r="C651" s="51"/>
      <c r="D651" s="51"/>
      <c r="E651" s="51"/>
      <c r="F651" s="51"/>
      <c r="G651" s="51"/>
      <c r="H651" s="2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>
      <c r="A652" s="4"/>
      <c r="B652" s="4"/>
      <c r="C652" s="51"/>
      <c r="D652" s="51"/>
      <c r="E652" s="51"/>
      <c r="F652" s="51"/>
      <c r="G652" s="51"/>
      <c r="H652" s="2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>
      <c r="A653" s="4"/>
      <c r="B653" s="4"/>
      <c r="C653" s="51"/>
      <c r="D653" s="51"/>
      <c r="E653" s="51"/>
      <c r="F653" s="51"/>
      <c r="G653" s="51"/>
      <c r="H653" s="2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>
      <c r="A654" s="4"/>
      <c r="B654" s="4"/>
      <c r="C654" s="51"/>
      <c r="D654" s="51"/>
      <c r="E654" s="51"/>
      <c r="F654" s="51"/>
      <c r="G654" s="51"/>
      <c r="H654" s="2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>
      <c r="A655" s="4"/>
      <c r="B655" s="4"/>
      <c r="C655" s="51"/>
      <c r="D655" s="51"/>
      <c r="E655" s="51"/>
      <c r="F655" s="51"/>
      <c r="G655" s="51"/>
      <c r="H655" s="2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>
      <c r="A656" s="4"/>
      <c r="B656" s="4"/>
      <c r="C656" s="51"/>
      <c r="D656" s="51"/>
      <c r="E656" s="51"/>
      <c r="F656" s="51"/>
      <c r="G656" s="51"/>
      <c r="H656" s="2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>
      <c r="A657" s="4"/>
      <c r="B657" s="4"/>
      <c r="C657" s="51"/>
      <c r="D657" s="51"/>
      <c r="E657" s="51"/>
      <c r="F657" s="51"/>
      <c r="G657" s="51"/>
      <c r="H657" s="2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>
      <c r="A658" s="4"/>
      <c r="B658" s="4"/>
      <c r="C658" s="51"/>
      <c r="D658" s="51"/>
      <c r="E658" s="51"/>
      <c r="F658" s="51"/>
      <c r="G658" s="51"/>
      <c r="H658" s="2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>
      <c r="A659" s="4"/>
      <c r="B659" s="4"/>
      <c r="C659" s="51"/>
      <c r="D659" s="51"/>
      <c r="E659" s="51"/>
      <c r="F659" s="51"/>
      <c r="G659" s="51"/>
      <c r="H659" s="2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>
      <c r="A660" s="4"/>
      <c r="B660" s="4"/>
      <c r="C660" s="51"/>
      <c r="D660" s="51"/>
      <c r="E660" s="51"/>
      <c r="F660" s="51"/>
      <c r="G660" s="51"/>
      <c r="H660" s="2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>
      <c r="A661" s="4"/>
      <c r="B661" s="4"/>
      <c r="C661" s="51"/>
      <c r="D661" s="51"/>
      <c r="E661" s="51"/>
      <c r="F661" s="51"/>
      <c r="G661" s="51"/>
      <c r="H661" s="2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>
      <c r="A662" s="4"/>
      <c r="B662" s="4"/>
      <c r="C662" s="51"/>
      <c r="D662" s="51"/>
      <c r="E662" s="51"/>
      <c r="F662" s="51"/>
      <c r="G662" s="51"/>
      <c r="H662" s="2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>
      <c r="A663" s="4"/>
      <c r="B663" s="4"/>
      <c r="C663" s="51"/>
      <c r="D663" s="51"/>
      <c r="E663" s="51"/>
      <c r="F663" s="51"/>
      <c r="G663" s="51"/>
      <c r="H663" s="2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>
      <c r="A664" s="4"/>
      <c r="B664" s="4"/>
      <c r="C664" s="51"/>
      <c r="D664" s="51"/>
      <c r="E664" s="51"/>
      <c r="F664" s="51"/>
      <c r="G664" s="51"/>
      <c r="H664" s="2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>
      <c r="A665" s="4"/>
      <c r="B665" s="4"/>
      <c r="C665" s="51"/>
      <c r="D665" s="51"/>
      <c r="E665" s="51"/>
      <c r="F665" s="51"/>
      <c r="G665" s="51"/>
      <c r="H665" s="2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>
      <c r="A666" s="4"/>
      <c r="B666" s="4"/>
      <c r="C666" s="51"/>
      <c r="D666" s="51"/>
      <c r="E666" s="51"/>
      <c r="F666" s="51"/>
      <c r="G666" s="51"/>
      <c r="H666" s="2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>
      <c r="A667" s="4"/>
      <c r="B667" s="4"/>
      <c r="C667" s="51"/>
      <c r="D667" s="51"/>
      <c r="E667" s="51"/>
      <c r="F667" s="51"/>
      <c r="G667" s="51"/>
      <c r="H667" s="2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>
      <c r="A668" s="4"/>
      <c r="B668" s="4"/>
      <c r="C668" s="51"/>
      <c r="D668" s="51"/>
      <c r="E668" s="51"/>
      <c r="F668" s="51"/>
      <c r="G668" s="51"/>
      <c r="H668" s="2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>
      <c r="A669" s="4"/>
      <c r="B669" s="4"/>
      <c r="C669" s="51"/>
      <c r="D669" s="51"/>
      <c r="E669" s="51"/>
      <c r="F669" s="51"/>
      <c r="G669" s="51"/>
      <c r="H669" s="2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>
      <c r="A670" s="4"/>
      <c r="B670" s="4"/>
      <c r="C670" s="51"/>
      <c r="D670" s="51"/>
      <c r="E670" s="51"/>
      <c r="F670" s="51"/>
      <c r="G670" s="51"/>
      <c r="H670" s="2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>
      <c r="A671" s="4"/>
      <c r="B671" s="4"/>
      <c r="C671" s="51"/>
      <c r="D671" s="51"/>
      <c r="E671" s="51"/>
      <c r="F671" s="51"/>
      <c r="G671" s="51"/>
      <c r="H671" s="2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>
      <c r="A672" s="4"/>
      <c r="B672" s="4"/>
      <c r="C672" s="51"/>
      <c r="D672" s="51"/>
      <c r="E672" s="51"/>
      <c r="F672" s="51"/>
      <c r="G672" s="51"/>
      <c r="H672" s="2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>
      <c r="A673" s="4"/>
      <c r="B673" s="4"/>
      <c r="C673" s="51"/>
      <c r="D673" s="51"/>
      <c r="E673" s="51"/>
      <c r="F673" s="51"/>
      <c r="G673" s="51"/>
      <c r="H673" s="2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>
      <c r="A674" s="4"/>
      <c r="B674" s="4"/>
      <c r="C674" s="51"/>
      <c r="D674" s="51"/>
      <c r="E674" s="51"/>
      <c r="F674" s="51"/>
      <c r="G674" s="51"/>
      <c r="H674" s="2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>
      <c r="A675" s="4"/>
      <c r="B675" s="4"/>
      <c r="C675" s="51"/>
      <c r="D675" s="51"/>
      <c r="E675" s="51"/>
      <c r="F675" s="51"/>
      <c r="G675" s="51"/>
      <c r="H675" s="2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>
      <c r="A676" s="4"/>
      <c r="B676" s="4"/>
      <c r="C676" s="51"/>
      <c r="D676" s="51"/>
      <c r="E676" s="51"/>
      <c r="F676" s="51"/>
      <c r="G676" s="51"/>
      <c r="H676" s="2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>
      <c r="A677" s="4"/>
      <c r="B677" s="4"/>
      <c r="C677" s="51"/>
      <c r="D677" s="51"/>
      <c r="E677" s="51"/>
      <c r="F677" s="51"/>
      <c r="G677" s="51"/>
      <c r="H677" s="2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>
      <c r="A678" s="4"/>
      <c r="B678" s="4"/>
      <c r="C678" s="51"/>
      <c r="D678" s="51"/>
      <c r="E678" s="51"/>
      <c r="F678" s="51"/>
      <c r="G678" s="51"/>
      <c r="H678" s="2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>
      <c r="A679" s="4"/>
      <c r="B679" s="4"/>
      <c r="C679" s="51"/>
      <c r="D679" s="51"/>
      <c r="E679" s="51"/>
      <c r="F679" s="51"/>
      <c r="G679" s="51"/>
      <c r="H679" s="2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>
      <c r="A680" s="4"/>
      <c r="B680" s="4"/>
      <c r="C680" s="51"/>
      <c r="D680" s="51"/>
      <c r="E680" s="51"/>
      <c r="F680" s="51"/>
      <c r="G680" s="51"/>
      <c r="H680" s="2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>
      <c r="A681" s="4"/>
      <c r="B681" s="4"/>
      <c r="C681" s="51"/>
      <c r="D681" s="51"/>
      <c r="E681" s="51"/>
      <c r="F681" s="51"/>
      <c r="G681" s="51"/>
      <c r="H681" s="2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>
      <c r="A682" s="4"/>
      <c r="B682" s="4"/>
      <c r="C682" s="51"/>
      <c r="D682" s="51"/>
      <c r="E682" s="51"/>
      <c r="F682" s="51"/>
      <c r="G682" s="51"/>
      <c r="H682" s="2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>
      <c r="A683" s="4"/>
      <c r="B683" s="4"/>
      <c r="C683" s="51"/>
      <c r="D683" s="51"/>
      <c r="E683" s="51"/>
      <c r="F683" s="51"/>
      <c r="G683" s="51"/>
      <c r="H683" s="2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>
      <c r="A684" s="4"/>
      <c r="B684" s="4"/>
      <c r="C684" s="51"/>
      <c r="D684" s="51"/>
      <c r="E684" s="51"/>
      <c r="F684" s="51"/>
      <c r="G684" s="51"/>
      <c r="H684" s="2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>
      <c r="A685" s="4"/>
      <c r="B685" s="4"/>
      <c r="C685" s="51"/>
      <c r="D685" s="51"/>
      <c r="E685" s="51"/>
      <c r="F685" s="51"/>
      <c r="G685" s="51"/>
      <c r="H685" s="2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>
      <c r="A686" s="4"/>
      <c r="B686" s="4"/>
      <c r="C686" s="51"/>
      <c r="D686" s="51"/>
      <c r="E686" s="51"/>
      <c r="F686" s="51"/>
      <c r="G686" s="51"/>
      <c r="H686" s="2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>
      <c r="A687" s="4"/>
      <c r="B687" s="4"/>
      <c r="C687" s="51"/>
      <c r="D687" s="51"/>
      <c r="E687" s="51"/>
      <c r="F687" s="51"/>
      <c r="G687" s="51"/>
      <c r="H687" s="2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>
      <c r="A688" s="4"/>
      <c r="B688" s="4"/>
      <c r="C688" s="51"/>
      <c r="D688" s="51"/>
      <c r="E688" s="51"/>
      <c r="F688" s="51"/>
      <c r="G688" s="51"/>
      <c r="H688" s="2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>
      <c r="A689" s="4"/>
      <c r="B689" s="4"/>
      <c r="C689" s="51"/>
      <c r="D689" s="51"/>
      <c r="E689" s="51"/>
      <c r="F689" s="51"/>
      <c r="G689" s="51"/>
      <c r="H689" s="2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>
      <c r="A690" s="4"/>
      <c r="B690" s="4"/>
      <c r="C690" s="51"/>
      <c r="D690" s="51"/>
      <c r="E690" s="51"/>
      <c r="F690" s="51"/>
      <c r="G690" s="51"/>
      <c r="H690" s="2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>
      <c r="A691" s="4"/>
      <c r="B691" s="4"/>
      <c r="C691" s="51"/>
      <c r="D691" s="51"/>
      <c r="E691" s="51"/>
      <c r="F691" s="51"/>
      <c r="G691" s="51"/>
      <c r="H691" s="2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>
      <c r="A692" s="4"/>
      <c r="B692" s="4"/>
      <c r="C692" s="51"/>
      <c r="D692" s="51"/>
      <c r="E692" s="51"/>
      <c r="F692" s="51"/>
      <c r="G692" s="51"/>
      <c r="H692" s="2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>
      <c r="A693" s="4"/>
      <c r="B693" s="4"/>
      <c r="C693" s="51"/>
      <c r="D693" s="51"/>
      <c r="E693" s="51"/>
      <c r="F693" s="51"/>
      <c r="G693" s="51"/>
      <c r="H693" s="2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>
      <c r="A694" s="4"/>
      <c r="B694" s="4"/>
      <c r="C694" s="51"/>
      <c r="D694" s="51"/>
      <c r="E694" s="51"/>
      <c r="F694" s="51"/>
      <c r="G694" s="51"/>
      <c r="H694" s="2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>
      <c r="A695" s="4"/>
      <c r="B695" s="4"/>
      <c r="C695" s="51"/>
      <c r="D695" s="51"/>
      <c r="E695" s="51"/>
      <c r="F695" s="51"/>
      <c r="G695" s="51"/>
      <c r="H695" s="2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>
      <c r="A696" s="4"/>
      <c r="B696" s="4"/>
      <c r="C696" s="51"/>
      <c r="D696" s="51"/>
      <c r="E696" s="51"/>
      <c r="F696" s="51"/>
      <c r="G696" s="51"/>
      <c r="H696" s="2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>
      <c r="A697" s="4"/>
      <c r="B697" s="4"/>
      <c r="C697" s="51"/>
      <c r="D697" s="51"/>
      <c r="E697" s="51"/>
      <c r="F697" s="51"/>
      <c r="G697" s="51"/>
      <c r="H697" s="2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>
      <c r="A698" s="4"/>
      <c r="B698" s="4"/>
      <c r="C698" s="51"/>
      <c r="D698" s="51"/>
      <c r="E698" s="51"/>
      <c r="F698" s="51"/>
      <c r="G698" s="51"/>
      <c r="H698" s="2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>
      <c r="A699" s="4"/>
      <c r="B699" s="4"/>
      <c r="C699" s="51"/>
      <c r="D699" s="51"/>
      <c r="E699" s="51"/>
      <c r="F699" s="51"/>
      <c r="G699" s="51"/>
      <c r="H699" s="2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>
      <c r="A700" s="4"/>
      <c r="B700" s="4"/>
      <c r="C700" s="51"/>
      <c r="D700" s="51"/>
      <c r="E700" s="51"/>
      <c r="F700" s="51"/>
      <c r="G700" s="51"/>
      <c r="H700" s="2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>
      <c r="A701" s="4"/>
      <c r="B701" s="4"/>
      <c r="C701" s="51"/>
      <c r="D701" s="51"/>
      <c r="E701" s="51"/>
      <c r="F701" s="51"/>
      <c r="G701" s="51"/>
      <c r="H701" s="2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>
      <c r="A702" s="4"/>
      <c r="B702" s="4"/>
      <c r="C702" s="51"/>
      <c r="D702" s="51"/>
      <c r="E702" s="51"/>
      <c r="F702" s="51"/>
      <c r="G702" s="51"/>
      <c r="H702" s="2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>
      <c r="A703" s="4"/>
      <c r="B703" s="4"/>
      <c r="C703" s="51"/>
      <c r="D703" s="51"/>
      <c r="E703" s="51"/>
      <c r="F703" s="51"/>
      <c r="G703" s="51"/>
      <c r="H703" s="2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>
      <c r="A704" s="4"/>
      <c r="B704" s="4"/>
      <c r="C704" s="51"/>
      <c r="D704" s="51"/>
      <c r="E704" s="51"/>
      <c r="F704" s="51"/>
      <c r="G704" s="51"/>
      <c r="H704" s="2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>
      <c r="A705" s="4"/>
      <c r="B705" s="4"/>
      <c r="C705" s="51"/>
      <c r="D705" s="51"/>
      <c r="E705" s="51"/>
      <c r="F705" s="51"/>
      <c r="G705" s="51"/>
      <c r="H705" s="2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>
      <c r="A706" s="4"/>
      <c r="B706" s="4"/>
      <c r="C706" s="51"/>
      <c r="D706" s="51"/>
      <c r="E706" s="51"/>
      <c r="F706" s="51"/>
      <c r="G706" s="51"/>
      <c r="H706" s="2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>
      <c r="A707" s="4"/>
      <c r="B707" s="4"/>
      <c r="C707" s="51"/>
      <c r="D707" s="51"/>
      <c r="E707" s="51"/>
      <c r="F707" s="51"/>
      <c r="G707" s="51"/>
      <c r="H707" s="2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>
      <c r="A708" s="4"/>
      <c r="B708" s="4"/>
      <c r="C708" s="51"/>
      <c r="D708" s="51"/>
      <c r="E708" s="51"/>
      <c r="F708" s="51"/>
      <c r="G708" s="51"/>
      <c r="H708" s="2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>
      <c r="A709" s="4"/>
      <c r="B709" s="4"/>
      <c r="C709" s="51"/>
      <c r="D709" s="51"/>
      <c r="E709" s="51"/>
      <c r="F709" s="51"/>
      <c r="G709" s="51"/>
      <c r="H709" s="2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>
      <c r="A710" s="4"/>
      <c r="B710" s="4"/>
      <c r="C710" s="51"/>
      <c r="D710" s="51"/>
      <c r="E710" s="51"/>
      <c r="F710" s="51"/>
      <c r="G710" s="51"/>
      <c r="H710" s="2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>
      <c r="A711" s="4"/>
      <c r="B711" s="4"/>
      <c r="C711" s="51"/>
      <c r="D711" s="51"/>
      <c r="E711" s="51"/>
      <c r="F711" s="51"/>
      <c r="G711" s="51"/>
      <c r="H711" s="2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>
      <c r="A712" s="4"/>
      <c r="B712" s="4"/>
      <c r="C712" s="51"/>
      <c r="D712" s="51"/>
      <c r="E712" s="51"/>
      <c r="F712" s="51"/>
      <c r="G712" s="51"/>
      <c r="H712" s="2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>
      <c r="A713" s="4"/>
      <c r="B713" s="4"/>
      <c r="C713" s="51"/>
      <c r="D713" s="51"/>
      <c r="E713" s="51"/>
      <c r="F713" s="51"/>
      <c r="G713" s="51"/>
      <c r="H713" s="2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>
      <c r="A714" s="4"/>
      <c r="B714" s="4"/>
      <c r="C714" s="51"/>
      <c r="D714" s="51"/>
      <c r="E714" s="51"/>
      <c r="F714" s="51"/>
      <c r="G714" s="51"/>
      <c r="H714" s="2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>
      <c r="A715" s="4"/>
      <c r="B715" s="4"/>
      <c r="C715" s="51"/>
      <c r="D715" s="51"/>
      <c r="E715" s="51"/>
      <c r="F715" s="51"/>
      <c r="G715" s="51"/>
      <c r="H715" s="2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>
      <c r="A716" s="4"/>
      <c r="B716" s="4"/>
      <c r="C716" s="51"/>
      <c r="D716" s="51"/>
      <c r="E716" s="51"/>
      <c r="F716" s="51"/>
      <c r="G716" s="51"/>
      <c r="H716" s="2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>
      <c r="A717" s="4"/>
      <c r="B717" s="4"/>
      <c r="C717" s="51"/>
      <c r="D717" s="51"/>
      <c r="E717" s="51"/>
      <c r="F717" s="51"/>
      <c r="G717" s="51"/>
      <c r="H717" s="2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>
      <c r="A718" s="4"/>
      <c r="B718" s="4"/>
      <c r="C718" s="51"/>
      <c r="D718" s="51"/>
      <c r="E718" s="51"/>
      <c r="F718" s="51"/>
      <c r="G718" s="51"/>
      <c r="H718" s="2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>
      <c r="A719" s="4"/>
      <c r="B719" s="4"/>
      <c r="C719" s="51"/>
      <c r="D719" s="51"/>
      <c r="E719" s="51"/>
      <c r="F719" s="51"/>
      <c r="G719" s="51"/>
      <c r="H719" s="2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>
      <c r="A720" s="4"/>
      <c r="B720" s="4"/>
      <c r="C720" s="51"/>
      <c r="D720" s="51"/>
      <c r="E720" s="51"/>
      <c r="F720" s="51"/>
      <c r="G720" s="51"/>
      <c r="H720" s="2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>
      <c r="A721" s="4"/>
      <c r="B721" s="4"/>
      <c r="C721" s="51"/>
      <c r="D721" s="51"/>
      <c r="E721" s="51"/>
      <c r="F721" s="51"/>
      <c r="G721" s="51"/>
      <c r="H721" s="2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>
      <c r="A722" s="4"/>
      <c r="B722" s="4"/>
      <c r="C722" s="51"/>
      <c r="D722" s="51"/>
      <c r="E722" s="51"/>
      <c r="F722" s="51"/>
      <c r="G722" s="51"/>
      <c r="H722" s="2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>
      <c r="A723" s="4"/>
      <c r="B723" s="4"/>
      <c r="C723" s="51"/>
      <c r="D723" s="51"/>
      <c r="E723" s="51"/>
      <c r="F723" s="51"/>
      <c r="G723" s="51"/>
      <c r="H723" s="2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>
      <c r="A724" s="4"/>
      <c r="B724" s="4"/>
      <c r="C724" s="51"/>
      <c r="D724" s="51"/>
      <c r="E724" s="51"/>
      <c r="F724" s="51"/>
      <c r="G724" s="51"/>
      <c r="H724" s="2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>
      <c r="A725" s="4"/>
      <c r="B725" s="4"/>
      <c r="C725" s="51"/>
      <c r="D725" s="51"/>
      <c r="E725" s="51"/>
      <c r="F725" s="51"/>
      <c r="G725" s="51"/>
      <c r="H725" s="2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>
      <c r="A726" s="4"/>
      <c r="B726" s="4"/>
      <c r="C726" s="51"/>
      <c r="D726" s="51"/>
      <c r="E726" s="51"/>
      <c r="F726" s="51"/>
      <c r="G726" s="51"/>
      <c r="H726" s="2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>
      <c r="A727" s="4"/>
      <c r="B727" s="4"/>
      <c r="C727" s="51"/>
      <c r="D727" s="51"/>
      <c r="E727" s="51"/>
      <c r="F727" s="51"/>
      <c r="G727" s="51"/>
      <c r="H727" s="2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>
      <c r="A728" s="4"/>
      <c r="B728" s="4"/>
      <c r="C728" s="51"/>
      <c r="D728" s="51"/>
      <c r="E728" s="51"/>
      <c r="F728" s="51"/>
      <c r="G728" s="51"/>
      <c r="H728" s="2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>
      <c r="A729" s="4"/>
      <c r="B729" s="4"/>
      <c r="C729" s="51"/>
      <c r="D729" s="51"/>
      <c r="E729" s="51"/>
      <c r="F729" s="51"/>
      <c r="G729" s="51"/>
      <c r="H729" s="2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>
      <c r="A730" s="4"/>
      <c r="B730" s="4"/>
      <c r="C730" s="51"/>
      <c r="D730" s="51"/>
      <c r="E730" s="51"/>
      <c r="F730" s="51"/>
      <c r="G730" s="51"/>
      <c r="H730" s="2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>
      <c r="A731" s="4"/>
      <c r="B731" s="4"/>
      <c r="C731" s="51"/>
      <c r="D731" s="51"/>
      <c r="E731" s="51"/>
      <c r="F731" s="51"/>
      <c r="G731" s="51"/>
      <c r="H731" s="2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>
      <c r="A732" s="4"/>
      <c r="B732" s="4"/>
      <c r="C732" s="51"/>
      <c r="D732" s="51"/>
      <c r="E732" s="51"/>
      <c r="F732" s="51"/>
      <c r="G732" s="51"/>
      <c r="H732" s="2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>
      <c r="A733" s="4"/>
      <c r="B733" s="4"/>
      <c r="C733" s="51"/>
      <c r="D733" s="51"/>
      <c r="E733" s="51"/>
      <c r="F733" s="51"/>
      <c r="G733" s="51"/>
      <c r="H733" s="2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>
      <c r="A734" s="4"/>
      <c r="B734" s="4"/>
      <c r="C734" s="51"/>
      <c r="D734" s="51"/>
      <c r="E734" s="51"/>
      <c r="F734" s="51"/>
      <c r="G734" s="51"/>
      <c r="H734" s="2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>
      <c r="A735" s="4"/>
      <c r="B735" s="4"/>
      <c r="C735" s="51"/>
      <c r="D735" s="51"/>
      <c r="E735" s="51"/>
      <c r="F735" s="51"/>
      <c r="G735" s="51"/>
      <c r="H735" s="2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>
      <c r="A736" s="4"/>
      <c r="B736" s="4"/>
      <c r="C736" s="51"/>
      <c r="D736" s="51"/>
      <c r="E736" s="51"/>
      <c r="F736" s="51"/>
      <c r="G736" s="51"/>
      <c r="H736" s="2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>
      <c r="A737" s="4"/>
      <c r="B737" s="4"/>
      <c r="C737" s="51"/>
      <c r="D737" s="51"/>
      <c r="E737" s="51"/>
      <c r="F737" s="51"/>
      <c r="G737" s="51"/>
      <c r="H737" s="2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>
      <c r="A738" s="4"/>
      <c r="B738" s="4"/>
      <c r="C738" s="51"/>
      <c r="D738" s="51"/>
      <c r="E738" s="51"/>
      <c r="F738" s="51"/>
      <c r="G738" s="51"/>
      <c r="H738" s="2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>
      <c r="A739" s="4"/>
      <c r="B739" s="4"/>
      <c r="C739" s="51"/>
      <c r="D739" s="51"/>
      <c r="E739" s="51"/>
      <c r="F739" s="51"/>
      <c r="G739" s="51"/>
      <c r="H739" s="2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>
      <c r="A740" s="4"/>
      <c r="B740" s="4"/>
      <c r="C740" s="51"/>
      <c r="D740" s="51"/>
      <c r="E740" s="51"/>
      <c r="F740" s="51"/>
      <c r="G740" s="51"/>
      <c r="H740" s="2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>
      <c r="A741" s="4"/>
      <c r="B741" s="4"/>
      <c r="C741" s="51"/>
      <c r="D741" s="51"/>
      <c r="E741" s="51"/>
      <c r="F741" s="51"/>
      <c r="G741" s="51"/>
      <c r="H741" s="2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>
      <c r="A742" s="4"/>
      <c r="B742" s="4"/>
      <c r="C742" s="51"/>
      <c r="D742" s="51"/>
      <c r="E742" s="51"/>
      <c r="F742" s="51"/>
      <c r="G742" s="51"/>
      <c r="H742" s="2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>
      <c r="A743" s="4"/>
      <c r="B743" s="4"/>
      <c r="C743" s="51"/>
      <c r="D743" s="51"/>
      <c r="E743" s="51"/>
      <c r="F743" s="51"/>
      <c r="G743" s="51"/>
      <c r="H743" s="2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>
      <c r="A744" s="4"/>
      <c r="B744" s="4"/>
      <c r="C744" s="51"/>
      <c r="D744" s="51"/>
      <c r="E744" s="51"/>
      <c r="F744" s="51"/>
      <c r="G744" s="51"/>
      <c r="H744" s="2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>
      <c r="A745" s="4"/>
      <c r="B745" s="4"/>
      <c r="C745" s="51"/>
      <c r="D745" s="51"/>
      <c r="E745" s="51"/>
      <c r="F745" s="51"/>
      <c r="G745" s="51"/>
      <c r="H745" s="2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>
      <c r="A746" s="4"/>
      <c r="B746" s="4"/>
      <c r="C746" s="51"/>
      <c r="D746" s="51"/>
      <c r="E746" s="51"/>
      <c r="F746" s="51"/>
      <c r="G746" s="51"/>
      <c r="H746" s="2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>
      <c r="A747" s="4"/>
      <c r="B747" s="4"/>
      <c r="C747" s="51"/>
      <c r="D747" s="51"/>
      <c r="E747" s="51"/>
      <c r="F747" s="51"/>
      <c r="G747" s="51"/>
      <c r="H747" s="2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>
      <c r="A748" s="4"/>
      <c r="B748" s="4"/>
      <c r="C748" s="51"/>
      <c r="D748" s="51"/>
      <c r="E748" s="51"/>
      <c r="F748" s="51"/>
      <c r="G748" s="51"/>
      <c r="H748" s="2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>
      <c r="A749" s="4"/>
      <c r="B749" s="4"/>
      <c r="C749" s="51"/>
      <c r="D749" s="51"/>
      <c r="E749" s="51"/>
      <c r="F749" s="51"/>
      <c r="G749" s="51"/>
      <c r="H749" s="2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>
      <c r="A750" s="4"/>
      <c r="B750" s="4"/>
      <c r="C750" s="51"/>
      <c r="D750" s="51"/>
      <c r="E750" s="51"/>
      <c r="F750" s="51"/>
      <c r="G750" s="51"/>
      <c r="H750" s="2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>
      <c r="A751" s="4"/>
      <c r="B751" s="4"/>
      <c r="C751" s="51"/>
      <c r="D751" s="51"/>
      <c r="E751" s="51"/>
      <c r="F751" s="51"/>
      <c r="G751" s="51"/>
      <c r="H751" s="2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>
      <c r="A752" s="4"/>
      <c r="B752" s="4"/>
      <c r="C752" s="51"/>
      <c r="D752" s="51"/>
      <c r="E752" s="51"/>
      <c r="F752" s="51"/>
      <c r="G752" s="51"/>
      <c r="H752" s="2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>
      <c r="A753" s="4"/>
      <c r="B753" s="4"/>
      <c r="C753" s="51"/>
      <c r="D753" s="51"/>
      <c r="E753" s="51"/>
      <c r="F753" s="51"/>
      <c r="G753" s="51"/>
      <c r="H753" s="2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>
      <c r="A754" s="4"/>
      <c r="B754" s="4"/>
      <c r="C754" s="51"/>
      <c r="D754" s="51"/>
      <c r="E754" s="51"/>
      <c r="F754" s="51"/>
      <c r="G754" s="51"/>
      <c r="H754" s="2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>
      <c r="A755" s="4"/>
      <c r="B755" s="4"/>
      <c r="C755" s="51"/>
      <c r="D755" s="51"/>
      <c r="E755" s="51"/>
      <c r="F755" s="51"/>
      <c r="G755" s="51"/>
      <c r="H755" s="2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>
      <c r="A756" s="4"/>
      <c r="B756" s="4"/>
      <c r="C756" s="51"/>
      <c r="D756" s="51"/>
      <c r="E756" s="51"/>
      <c r="F756" s="51"/>
      <c r="G756" s="51"/>
      <c r="H756" s="2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>
      <c r="A757" s="4"/>
      <c r="B757" s="4"/>
      <c r="C757" s="51"/>
      <c r="D757" s="51"/>
      <c r="E757" s="51"/>
      <c r="F757" s="51"/>
      <c r="G757" s="51"/>
      <c r="H757" s="2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>
      <c r="A758" s="4"/>
      <c r="B758" s="4"/>
      <c r="C758" s="51"/>
      <c r="D758" s="51"/>
      <c r="E758" s="51"/>
      <c r="F758" s="51"/>
      <c r="G758" s="51"/>
      <c r="H758" s="2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>
      <c r="A759" s="4"/>
      <c r="B759" s="4"/>
      <c r="C759" s="51"/>
      <c r="D759" s="51"/>
      <c r="E759" s="51"/>
      <c r="F759" s="51"/>
      <c r="G759" s="51"/>
      <c r="H759" s="2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>
      <c r="A760" s="4"/>
      <c r="B760" s="4"/>
      <c r="C760" s="51"/>
      <c r="D760" s="51"/>
      <c r="E760" s="51"/>
      <c r="F760" s="51"/>
      <c r="G760" s="51"/>
      <c r="H760" s="2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>
      <c r="A761" s="4"/>
      <c r="B761" s="4"/>
      <c r="C761" s="51"/>
      <c r="D761" s="51"/>
      <c r="E761" s="51"/>
      <c r="F761" s="51"/>
      <c r="G761" s="51"/>
      <c r="H761" s="2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>
      <c r="A762" s="4"/>
      <c r="B762" s="4"/>
      <c r="C762" s="51"/>
      <c r="D762" s="51"/>
      <c r="E762" s="51"/>
      <c r="F762" s="51"/>
      <c r="G762" s="51"/>
      <c r="H762" s="2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>
      <c r="A763" s="4"/>
      <c r="B763" s="4"/>
      <c r="C763" s="51"/>
      <c r="D763" s="51"/>
      <c r="E763" s="51"/>
      <c r="F763" s="51"/>
      <c r="G763" s="51"/>
      <c r="H763" s="2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>
      <c r="A764" s="4"/>
      <c r="B764" s="4"/>
      <c r="C764" s="51"/>
      <c r="D764" s="51"/>
      <c r="E764" s="51"/>
      <c r="F764" s="51"/>
      <c r="G764" s="51"/>
      <c r="H764" s="2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>
      <c r="A765" s="4"/>
      <c r="B765" s="4"/>
      <c r="C765" s="51"/>
      <c r="D765" s="51"/>
      <c r="E765" s="51"/>
      <c r="F765" s="51"/>
      <c r="G765" s="51"/>
      <c r="H765" s="2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>
      <c r="A766" s="4"/>
      <c r="B766" s="4"/>
      <c r="C766" s="51"/>
      <c r="D766" s="51"/>
      <c r="E766" s="51"/>
      <c r="F766" s="51"/>
      <c r="G766" s="51"/>
      <c r="H766" s="2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>
      <c r="A767" s="4"/>
      <c r="B767" s="4"/>
      <c r="C767" s="51"/>
      <c r="D767" s="51"/>
      <c r="E767" s="51"/>
      <c r="F767" s="51"/>
      <c r="G767" s="51"/>
      <c r="H767" s="2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>
      <c r="A768" s="4"/>
      <c r="B768" s="4"/>
      <c r="C768" s="51"/>
      <c r="D768" s="51"/>
      <c r="E768" s="51"/>
      <c r="F768" s="51"/>
      <c r="G768" s="51"/>
      <c r="H768" s="2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>
      <c r="A769" s="4"/>
      <c r="B769" s="4"/>
      <c r="C769" s="51"/>
      <c r="D769" s="51"/>
      <c r="E769" s="51"/>
      <c r="F769" s="51"/>
      <c r="G769" s="51"/>
      <c r="H769" s="2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>
      <c r="A770" s="4"/>
      <c r="B770" s="4"/>
      <c r="C770" s="51"/>
      <c r="D770" s="51"/>
      <c r="E770" s="51"/>
      <c r="F770" s="51"/>
      <c r="G770" s="51"/>
      <c r="H770" s="2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>
      <c r="A771" s="4"/>
      <c r="B771" s="4"/>
      <c r="C771" s="51"/>
      <c r="D771" s="51"/>
      <c r="E771" s="51"/>
      <c r="F771" s="51"/>
      <c r="G771" s="51"/>
      <c r="H771" s="2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>
      <c r="A772" s="4"/>
      <c r="B772" s="4"/>
      <c r="C772" s="51"/>
      <c r="D772" s="51"/>
      <c r="E772" s="51"/>
      <c r="F772" s="51"/>
      <c r="G772" s="51"/>
      <c r="H772" s="2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>
      <c r="A773" s="4"/>
      <c r="B773" s="4"/>
      <c r="C773" s="51"/>
      <c r="D773" s="51"/>
      <c r="E773" s="51"/>
      <c r="F773" s="51"/>
      <c r="G773" s="51"/>
      <c r="H773" s="2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>
      <c r="A774" s="4"/>
      <c r="B774" s="4"/>
      <c r="C774" s="51"/>
      <c r="D774" s="51"/>
      <c r="E774" s="51"/>
      <c r="F774" s="51"/>
      <c r="G774" s="51"/>
      <c r="H774" s="2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>
      <c r="A775" s="4"/>
      <c r="B775" s="4"/>
      <c r="C775" s="51"/>
      <c r="D775" s="51"/>
      <c r="E775" s="51"/>
      <c r="F775" s="51"/>
      <c r="G775" s="51"/>
      <c r="H775" s="2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>
      <c r="A776" s="4"/>
      <c r="B776" s="4"/>
      <c r="C776" s="51"/>
      <c r="D776" s="51"/>
      <c r="E776" s="51"/>
      <c r="F776" s="51"/>
      <c r="G776" s="51"/>
      <c r="H776" s="2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>
      <c r="A777" s="4"/>
      <c r="B777" s="4"/>
      <c r="C777" s="51"/>
      <c r="D777" s="51"/>
      <c r="E777" s="51"/>
      <c r="F777" s="51"/>
      <c r="G777" s="51"/>
      <c r="H777" s="2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>
      <c r="A778" s="4"/>
      <c r="B778" s="4"/>
      <c r="C778" s="51"/>
      <c r="D778" s="51"/>
      <c r="E778" s="51"/>
      <c r="F778" s="51"/>
      <c r="G778" s="51"/>
      <c r="H778" s="2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>
      <c r="A779" s="4"/>
      <c r="B779" s="4"/>
      <c r="C779" s="51"/>
      <c r="D779" s="51"/>
      <c r="E779" s="51"/>
      <c r="F779" s="51"/>
      <c r="G779" s="51"/>
      <c r="H779" s="2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>
      <c r="A780" s="4"/>
      <c r="B780" s="4"/>
      <c r="C780" s="51"/>
      <c r="D780" s="51"/>
      <c r="E780" s="51"/>
      <c r="F780" s="51"/>
      <c r="G780" s="51"/>
      <c r="H780" s="2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>
      <c r="A781" s="4"/>
      <c r="B781" s="4"/>
      <c r="C781" s="51"/>
      <c r="D781" s="51"/>
      <c r="E781" s="51"/>
      <c r="F781" s="51"/>
      <c r="G781" s="51"/>
      <c r="H781" s="2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>
      <c r="A782" s="4"/>
      <c r="B782" s="4"/>
      <c r="C782" s="51"/>
      <c r="D782" s="51"/>
      <c r="E782" s="51"/>
      <c r="F782" s="51"/>
      <c r="G782" s="51"/>
      <c r="H782" s="2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>
      <c r="A783" s="4"/>
      <c r="B783" s="4"/>
      <c r="C783" s="51"/>
      <c r="D783" s="51"/>
      <c r="E783" s="51"/>
      <c r="F783" s="51"/>
      <c r="G783" s="51"/>
      <c r="H783" s="2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>
      <c r="A784" s="4"/>
      <c r="B784" s="4"/>
      <c r="C784" s="51"/>
      <c r="D784" s="51"/>
      <c r="E784" s="51"/>
      <c r="F784" s="51"/>
      <c r="G784" s="51"/>
      <c r="H784" s="2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>
      <c r="A785" s="4"/>
      <c r="B785" s="4"/>
      <c r="C785" s="51"/>
      <c r="D785" s="51"/>
      <c r="E785" s="51"/>
      <c r="F785" s="51"/>
      <c r="G785" s="51"/>
      <c r="H785" s="2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>
      <c r="A786" s="4"/>
      <c r="B786" s="4"/>
      <c r="C786" s="51"/>
      <c r="D786" s="51"/>
      <c r="E786" s="51"/>
      <c r="F786" s="51"/>
      <c r="G786" s="51"/>
      <c r="H786" s="2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>
      <c r="A787" s="4"/>
      <c r="B787" s="4"/>
      <c r="C787" s="51"/>
      <c r="D787" s="51"/>
      <c r="E787" s="51"/>
      <c r="F787" s="51"/>
      <c r="G787" s="51"/>
      <c r="H787" s="2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>
      <c r="A788" s="4"/>
      <c r="B788" s="4"/>
      <c r="C788" s="51"/>
      <c r="D788" s="51"/>
      <c r="E788" s="51"/>
      <c r="F788" s="51"/>
      <c r="G788" s="51"/>
      <c r="H788" s="2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>
      <c r="A789" s="4"/>
      <c r="B789" s="4"/>
      <c r="C789" s="51"/>
      <c r="D789" s="51"/>
      <c r="E789" s="51"/>
      <c r="F789" s="51"/>
      <c r="G789" s="51"/>
      <c r="H789" s="2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>
      <c r="A790" s="4"/>
      <c r="B790" s="4"/>
      <c r="C790" s="51"/>
      <c r="D790" s="51"/>
      <c r="E790" s="51"/>
      <c r="F790" s="51"/>
      <c r="G790" s="51"/>
      <c r="H790" s="2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>
      <c r="A791" s="4"/>
      <c r="B791" s="4"/>
      <c r="C791" s="51"/>
      <c r="D791" s="51"/>
      <c r="E791" s="51"/>
      <c r="F791" s="51"/>
      <c r="G791" s="51"/>
      <c r="H791" s="2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>
      <c r="A792" s="4"/>
      <c r="B792" s="4"/>
      <c r="C792" s="51"/>
      <c r="D792" s="51"/>
      <c r="E792" s="51"/>
      <c r="F792" s="51"/>
      <c r="G792" s="51"/>
      <c r="H792" s="2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>
      <c r="A793" s="4"/>
      <c r="B793" s="4"/>
      <c r="C793" s="51"/>
      <c r="D793" s="51"/>
      <c r="E793" s="51"/>
      <c r="F793" s="51"/>
      <c r="G793" s="51"/>
      <c r="H793" s="2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>
      <c r="A794" s="4"/>
      <c r="B794" s="4"/>
      <c r="C794" s="51"/>
      <c r="D794" s="51"/>
      <c r="E794" s="51"/>
      <c r="F794" s="51"/>
      <c r="G794" s="51"/>
      <c r="H794" s="2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>
      <c r="A795" s="4"/>
      <c r="B795" s="4"/>
      <c r="C795" s="51"/>
      <c r="D795" s="51"/>
      <c r="E795" s="51"/>
      <c r="F795" s="51"/>
      <c r="G795" s="51"/>
      <c r="H795" s="2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>
      <c r="A796" s="4"/>
      <c r="B796" s="4"/>
      <c r="C796" s="51"/>
      <c r="D796" s="51"/>
      <c r="E796" s="51"/>
      <c r="F796" s="51"/>
      <c r="G796" s="51"/>
      <c r="H796" s="2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>
      <c r="A797" s="4"/>
      <c r="B797" s="4"/>
      <c r="C797" s="51"/>
      <c r="D797" s="51"/>
      <c r="E797" s="51"/>
      <c r="F797" s="51"/>
      <c r="G797" s="51"/>
      <c r="H797" s="2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>
      <c r="A798" s="4"/>
      <c r="B798" s="4"/>
      <c r="C798" s="51"/>
      <c r="D798" s="51"/>
      <c r="E798" s="51"/>
      <c r="F798" s="51"/>
      <c r="G798" s="51"/>
      <c r="H798" s="2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>
      <c r="A799" s="4"/>
      <c r="B799" s="4"/>
      <c r="C799" s="51"/>
      <c r="D799" s="51"/>
      <c r="E799" s="51"/>
      <c r="F799" s="51"/>
      <c r="G799" s="51"/>
      <c r="H799" s="2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>
      <c r="A800" s="4"/>
      <c r="B800" s="4"/>
      <c r="C800" s="51"/>
      <c r="D800" s="51"/>
      <c r="E800" s="51"/>
      <c r="F800" s="51"/>
      <c r="G800" s="51"/>
      <c r="H800" s="2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>
      <c r="A801" s="4"/>
      <c r="B801" s="4"/>
      <c r="C801" s="51"/>
      <c r="D801" s="51"/>
      <c r="E801" s="51"/>
      <c r="F801" s="51"/>
      <c r="G801" s="51"/>
      <c r="H801" s="2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>
      <c r="A802" s="4"/>
      <c r="B802" s="4"/>
      <c r="C802" s="51"/>
      <c r="D802" s="51"/>
      <c r="E802" s="51"/>
      <c r="F802" s="51"/>
      <c r="G802" s="51"/>
      <c r="H802" s="2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>
      <c r="A803" s="4"/>
      <c r="B803" s="4"/>
      <c r="C803" s="51"/>
      <c r="D803" s="51"/>
      <c r="E803" s="51"/>
      <c r="F803" s="51"/>
      <c r="G803" s="51"/>
      <c r="H803" s="2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>
      <c r="A804" s="4"/>
      <c r="B804" s="4"/>
      <c r="C804" s="51"/>
      <c r="D804" s="51"/>
      <c r="E804" s="51"/>
      <c r="F804" s="51"/>
      <c r="G804" s="51"/>
      <c r="H804" s="2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>
      <c r="A805" s="4"/>
      <c r="B805" s="4"/>
      <c r="C805" s="51"/>
      <c r="D805" s="51"/>
      <c r="E805" s="51"/>
      <c r="F805" s="51"/>
      <c r="G805" s="51"/>
      <c r="H805" s="2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>
      <c r="A806" s="4"/>
      <c r="B806" s="4"/>
      <c r="C806" s="51"/>
      <c r="D806" s="51"/>
      <c r="E806" s="51"/>
      <c r="F806" s="51"/>
      <c r="G806" s="51"/>
      <c r="H806" s="2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>
      <c r="A807" s="4"/>
      <c r="B807" s="4"/>
      <c r="C807" s="51"/>
      <c r="D807" s="51"/>
      <c r="E807" s="51"/>
      <c r="F807" s="51"/>
      <c r="G807" s="51"/>
      <c r="H807" s="2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>
      <c r="A808" s="4"/>
      <c r="B808" s="4"/>
      <c r="C808" s="51"/>
      <c r="D808" s="51"/>
      <c r="E808" s="51"/>
      <c r="F808" s="51"/>
      <c r="G808" s="51"/>
      <c r="H808" s="2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>
      <c r="A809" s="4"/>
      <c r="B809" s="4"/>
      <c r="C809" s="51"/>
      <c r="D809" s="51"/>
      <c r="E809" s="51"/>
      <c r="F809" s="51"/>
      <c r="G809" s="51"/>
      <c r="H809" s="2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>
      <c r="A810" s="4"/>
      <c r="B810" s="4"/>
      <c r="C810" s="51"/>
      <c r="D810" s="51"/>
      <c r="E810" s="51"/>
      <c r="F810" s="51"/>
      <c r="G810" s="51"/>
      <c r="H810" s="2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>
      <c r="A811" s="4"/>
      <c r="B811" s="4"/>
      <c r="C811" s="51"/>
      <c r="D811" s="51"/>
      <c r="E811" s="51"/>
      <c r="F811" s="51"/>
      <c r="G811" s="51"/>
      <c r="H811" s="2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>
      <c r="A812" s="4"/>
      <c r="B812" s="4"/>
      <c r="C812" s="51"/>
      <c r="D812" s="51"/>
      <c r="E812" s="51"/>
      <c r="F812" s="51"/>
      <c r="G812" s="51"/>
      <c r="H812" s="2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>
      <c r="A813" s="4"/>
      <c r="B813" s="4"/>
      <c r="C813" s="51"/>
      <c r="D813" s="51"/>
      <c r="E813" s="51"/>
      <c r="F813" s="51"/>
      <c r="G813" s="51"/>
      <c r="H813" s="2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>
      <c r="A814" s="4"/>
      <c r="B814" s="4"/>
      <c r="C814" s="51"/>
      <c r="D814" s="51"/>
      <c r="E814" s="51"/>
      <c r="F814" s="51"/>
      <c r="G814" s="51"/>
      <c r="H814" s="2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>
      <c r="A815" s="4"/>
      <c r="B815" s="4"/>
      <c r="C815" s="51"/>
      <c r="D815" s="51"/>
      <c r="E815" s="51"/>
      <c r="F815" s="51"/>
      <c r="G815" s="51"/>
      <c r="H815" s="2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>
      <c r="A816" s="4"/>
      <c r="B816" s="4"/>
      <c r="C816" s="51"/>
      <c r="D816" s="51"/>
      <c r="E816" s="51"/>
      <c r="F816" s="51"/>
      <c r="G816" s="51"/>
      <c r="H816" s="2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>
      <c r="A817" s="4"/>
      <c r="B817" s="4"/>
      <c r="C817" s="51"/>
      <c r="D817" s="51"/>
      <c r="E817" s="51"/>
      <c r="F817" s="51"/>
      <c r="G817" s="51"/>
      <c r="H817" s="2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>
      <c r="A818" s="4"/>
      <c r="B818" s="4"/>
      <c r="C818" s="51"/>
      <c r="D818" s="51"/>
      <c r="E818" s="51"/>
      <c r="F818" s="51"/>
      <c r="G818" s="51"/>
      <c r="H818" s="2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>
      <c r="A819" s="4"/>
      <c r="B819" s="4"/>
      <c r="C819" s="51"/>
      <c r="D819" s="51"/>
      <c r="E819" s="51"/>
      <c r="F819" s="51"/>
      <c r="G819" s="51"/>
      <c r="H819" s="2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>
      <c r="A820" s="4"/>
      <c r="B820" s="4"/>
      <c r="C820" s="51"/>
      <c r="D820" s="51"/>
      <c r="E820" s="51"/>
      <c r="F820" s="51"/>
      <c r="G820" s="51"/>
      <c r="H820" s="2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>
      <c r="A821" s="4"/>
      <c r="B821" s="4"/>
      <c r="C821" s="51"/>
      <c r="D821" s="51"/>
      <c r="E821" s="51"/>
      <c r="F821" s="51"/>
      <c r="G821" s="51"/>
      <c r="H821" s="2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>
      <c r="A822" s="4"/>
      <c r="B822" s="4"/>
      <c r="C822" s="51"/>
      <c r="D822" s="51"/>
      <c r="E822" s="51"/>
      <c r="F822" s="51"/>
      <c r="G822" s="51"/>
      <c r="H822" s="2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>
      <c r="A823" s="4"/>
      <c r="B823" s="4"/>
      <c r="C823" s="51"/>
      <c r="D823" s="51"/>
      <c r="E823" s="51"/>
      <c r="F823" s="51"/>
      <c r="G823" s="51"/>
      <c r="H823" s="2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>
      <c r="A824" s="4"/>
      <c r="B824" s="4"/>
      <c r="C824" s="51"/>
      <c r="D824" s="51"/>
      <c r="E824" s="51"/>
      <c r="F824" s="51"/>
      <c r="G824" s="51"/>
      <c r="H824" s="2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>
      <c r="A825" s="4"/>
      <c r="B825" s="4"/>
      <c r="C825" s="51"/>
      <c r="D825" s="51"/>
      <c r="E825" s="51"/>
      <c r="F825" s="51"/>
      <c r="G825" s="51"/>
      <c r="H825" s="2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>
      <c r="A826" s="4"/>
      <c r="B826" s="4"/>
      <c r="C826" s="51"/>
      <c r="D826" s="51"/>
      <c r="E826" s="51"/>
      <c r="F826" s="51"/>
      <c r="G826" s="51"/>
      <c r="H826" s="2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>
      <c r="A827" s="4"/>
      <c r="B827" s="4"/>
      <c r="C827" s="51"/>
      <c r="D827" s="51"/>
      <c r="E827" s="51"/>
      <c r="F827" s="51"/>
      <c r="G827" s="51"/>
      <c r="H827" s="2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>
      <c r="A828" s="4"/>
      <c r="B828" s="4"/>
      <c r="C828" s="51"/>
      <c r="D828" s="51"/>
      <c r="E828" s="51"/>
      <c r="F828" s="51"/>
      <c r="G828" s="51"/>
      <c r="H828" s="2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>
      <c r="A829" s="4"/>
      <c r="B829" s="4"/>
      <c r="C829" s="51"/>
      <c r="D829" s="51"/>
      <c r="E829" s="51"/>
      <c r="F829" s="51"/>
      <c r="G829" s="51"/>
      <c r="H829" s="2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>
      <c r="A830" s="4"/>
      <c r="B830" s="4"/>
      <c r="C830" s="51"/>
      <c r="D830" s="51"/>
      <c r="E830" s="51"/>
      <c r="F830" s="51"/>
      <c r="G830" s="51"/>
      <c r="H830" s="2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>
      <c r="A831" s="4"/>
      <c r="B831" s="4"/>
      <c r="C831" s="51"/>
      <c r="D831" s="51"/>
      <c r="E831" s="51"/>
      <c r="F831" s="51"/>
      <c r="G831" s="51"/>
      <c r="H831" s="2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>
      <c r="A832" s="4"/>
      <c r="B832" s="4"/>
      <c r="C832" s="51"/>
      <c r="D832" s="51"/>
      <c r="E832" s="51"/>
      <c r="F832" s="51"/>
      <c r="G832" s="51"/>
      <c r="H832" s="2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>
      <c r="A833" s="4"/>
      <c r="B833" s="4"/>
      <c r="C833" s="51"/>
      <c r="D833" s="51"/>
      <c r="E833" s="51"/>
      <c r="F833" s="51"/>
      <c r="G833" s="51"/>
      <c r="H833" s="2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>
      <c r="A834" s="4"/>
      <c r="B834" s="4"/>
      <c r="C834" s="51"/>
      <c r="D834" s="51"/>
      <c r="E834" s="51"/>
      <c r="F834" s="51"/>
      <c r="G834" s="51"/>
      <c r="H834" s="2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>
      <c r="A835" s="4"/>
      <c r="B835" s="4"/>
      <c r="C835" s="51"/>
      <c r="D835" s="51"/>
      <c r="E835" s="51"/>
      <c r="F835" s="51"/>
      <c r="G835" s="51"/>
      <c r="H835" s="2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>
      <c r="A836" s="4"/>
      <c r="B836" s="4"/>
      <c r="C836" s="51"/>
      <c r="D836" s="51"/>
      <c r="E836" s="51"/>
      <c r="F836" s="51"/>
      <c r="G836" s="51"/>
      <c r="H836" s="2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>
      <c r="A837" s="4"/>
      <c r="B837" s="4"/>
      <c r="C837" s="51"/>
      <c r="D837" s="51"/>
      <c r="E837" s="51"/>
      <c r="F837" s="51"/>
      <c r="G837" s="51"/>
      <c r="H837" s="2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>
      <c r="A838" s="4"/>
      <c r="B838" s="4"/>
      <c r="C838" s="51"/>
      <c r="D838" s="51"/>
      <c r="E838" s="51"/>
      <c r="F838" s="51"/>
      <c r="G838" s="51"/>
      <c r="H838" s="2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>
      <c r="A839" s="4"/>
      <c r="B839" s="4"/>
      <c r="C839" s="51"/>
      <c r="D839" s="51"/>
      <c r="E839" s="51"/>
      <c r="F839" s="51"/>
      <c r="G839" s="51"/>
      <c r="H839" s="2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>
      <c r="A840" s="4"/>
      <c r="B840" s="4"/>
      <c r="C840" s="51"/>
      <c r="D840" s="51"/>
      <c r="E840" s="51"/>
      <c r="F840" s="51"/>
      <c r="G840" s="51"/>
      <c r="H840" s="2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>
      <c r="A841" s="4"/>
      <c r="B841" s="4"/>
      <c r="C841" s="51"/>
      <c r="D841" s="51"/>
      <c r="E841" s="51"/>
      <c r="F841" s="51"/>
      <c r="G841" s="51"/>
      <c r="H841" s="2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>
      <c r="A842" s="4"/>
      <c r="B842" s="4"/>
      <c r="C842" s="51"/>
      <c r="D842" s="51"/>
      <c r="E842" s="51"/>
      <c r="F842" s="51"/>
      <c r="G842" s="51"/>
      <c r="H842" s="2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>
      <c r="A843" s="4"/>
      <c r="B843" s="4"/>
      <c r="C843" s="51"/>
      <c r="D843" s="51"/>
      <c r="E843" s="51"/>
      <c r="F843" s="51"/>
      <c r="G843" s="51"/>
      <c r="H843" s="2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>
      <c r="A844" s="4"/>
      <c r="B844" s="4"/>
      <c r="C844" s="51"/>
      <c r="D844" s="51"/>
      <c r="E844" s="51"/>
      <c r="F844" s="51"/>
      <c r="G844" s="51"/>
      <c r="H844" s="2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>
      <c r="A845" s="4"/>
      <c r="B845" s="4"/>
      <c r="C845" s="51"/>
      <c r="D845" s="51"/>
      <c r="E845" s="51"/>
      <c r="F845" s="51"/>
      <c r="G845" s="51"/>
      <c r="H845" s="2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>
      <c r="A846" s="4"/>
      <c r="B846" s="4"/>
      <c r="C846" s="51"/>
      <c r="D846" s="51"/>
      <c r="E846" s="51"/>
      <c r="F846" s="51"/>
      <c r="G846" s="51"/>
      <c r="H846" s="2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>
      <c r="A847" s="4"/>
      <c r="B847" s="4"/>
      <c r="C847" s="51"/>
      <c r="D847" s="51"/>
      <c r="E847" s="51"/>
      <c r="F847" s="51"/>
      <c r="G847" s="51"/>
      <c r="H847" s="2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>
      <c r="A848" s="4"/>
      <c r="B848" s="4"/>
      <c r="C848" s="51"/>
      <c r="D848" s="51"/>
      <c r="E848" s="51"/>
      <c r="F848" s="51"/>
      <c r="G848" s="51"/>
      <c r="H848" s="2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>
      <c r="A849" s="4"/>
      <c r="B849" s="4"/>
      <c r="C849" s="51"/>
      <c r="D849" s="51"/>
      <c r="E849" s="51"/>
      <c r="F849" s="51"/>
      <c r="G849" s="51"/>
      <c r="H849" s="2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>
      <c r="A850" s="4"/>
      <c r="B850" s="4"/>
      <c r="C850" s="51"/>
      <c r="D850" s="51"/>
      <c r="E850" s="51"/>
      <c r="F850" s="51"/>
      <c r="G850" s="51"/>
      <c r="H850" s="2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>
      <c r="A851" s="4"/>
      <c r="B851" s="4"/>
      <c r="C851" s="51"/>
      <c r="D851" s="51"/>
      <c r="E851" s="51"/>
      <c r="F851" s="51"/>
      <c r="G851" s="51"/>
      <c r="H851" s="2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>
      <c r="A852" s="4"/>
      <c r="B852" s="4"/>
      <c r="C852" s="51"/>
      <c r="D852" s="51"/>
      <c r="E852" s="51"/>
      <c r="F852" s="51"/>
      <c r="G852" s="51"/>
      <c r="H852" s="2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>
      <c r="A853" s="4"/>
      <c r="B853" s="4"/>
      <c r="C853" s="51"/>
      <c r="D853" s="51"/>
      <c r="E853" s="51"/>
      <c r="F853" s="51"/>
      <c r="G853" s="51"/>
      <c r="H853" s="2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>
      <c r="A854" s="4"/>
      <c r="B854" s="4"/>
      <c r="C854" s="51"/>
      <c r="D854" s="51"/>
      <c r="E854" s="51"/>
      <c r="F854" s="51"/>
      <c r="G854" s="51"/>
      <c r="H854" s="2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>
      <c r="A855" s="4"/>
      <c r="B855" s="4"/>
      <c r="C855" s="51"/>
      <c r="D855" s="51"/>
      <c r="E855" s="51"/>
      <c r="F855" s="51"/>
      <c r="G855" s="51"/>
      <c r="H855" s="2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>
      <c r="A856" s="4"/>
      <c r="B856" s="4"/>
      <c r="C856" s="51"/>
      <c r="D856" s="51"/>
      <c r="E856" s="51"/>
      <c r="F856" s="51"/>
      <c r="G856" s="51"/>
      <c r="H856" s="2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>
      <c r="A857" s="4"/>
      <c r="B857" s="4"/>
      <c r="C857" s="51"/>
      <c r="D857" s="51"/>
      <c r="E857" s="51"/>
      <c r="F857" s="51"/>
      <c r="G857" s="51"/>
      <c r="H857" s="2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>
      <c r="A858" s="4"/>
      <c r="B858" s="4"/>
      <c r="C858" s="51"/>
      <c r="D858" s="51"/>
      <c r="E858" s="51"/>
      <c r="F858" s="51"/>
      <c r="G858" s="51"/>
      <c r="H858" s="2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>
      <c r="A859" s="4"/>
      <c r="B859" s="4"/>
      <c r="C859" s="51"/>
      <c r="D859" s="51"/>
      <c r="E859" s="51"/>
      <c r="F859" s="51"/>
      <c r="G859" s="51"/>
      <c r="H859" s="2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>
      <c r="A860" s="4"/>
      <c r="B860" s="4"/>
      <c r="C860" s="51"/>
      <c r="D860" s="51"/>
      <c r="E860" s="51"/>
      <c r="F860" s="51"/>
      <c r="G860" s="51"/>
      <c r="H860" s="2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>
      <c r="A861" s="4"/>
      <c r="B861" s="4"/>
      <c r="C861" s="51"/>
      <c r="D861" s="51"/>
      <c r="E861" s="51"/>
      <c r="F861" s="51"/>
      <c r="G861" s="51"/>
      <c r="H861" s="2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>
      <c r="A862" s="4"/>
      <c r="B862" s="4"/>
      <c r="C862" s="51"/>
      <c r="D862" s="51"/>
      <c r="E862" s="51"/>
      <c r="F862" s="51"/>
      <c r="G862" s="51"/>
      <c r="H862" s="2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>
      <c r="A863" s="4"/>
      <c r="B863" s="4"/>
      <c r="C863" s="51"/>
      <c r="D863" s="51"/>
      <c r="E863" s="51"/>
      <c r="F863" s="51"/>
      <c r="G863" s="51"/>
      <c r="H863" s="2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>
      <c r="A864" s="4"/>
      <c r="B864" s="4"/>
      <c r="C864" s="51"/>
      <c r="D864" s="51"/>
      <c r="E864" s="51"/>
      <c r="F864" s="51"/>
      <c r="G864" s="51"/>
      <c r="H864" s="2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>
      <c r="A865" s="4"/>
      <c r="B865" s="4"/>
      <c r="C865" s="51"/>
      <c r="D865" s="51"/>
      <c r="E865" s="51"/>
      <c r="F865" s="51"/>
      <c r="G865" s="51"/>
      <c r="H865" s="2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>
      <c r="A866" s="4"/>
      <c r="B866" s="4"/>
      <c r="C866" s="51"/>
      <c r="D866" s="51"/>
      <c r="E866" s="51"/>
      <c r="F866" s="51"/>
      <c r="G866" s="51"/>
      <c r="H866" s="2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>
      <c r="A867" s="4"/>
      <c r="B867" s="4"/>
      <c r="C867" s="51"/>
      <c r="D867" s="51"/>
      <c r="E867" s="51"/>
      <c r="F867" s="51"/>
      <c r="G867" s="51"/>
      <c r="H867" s="2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>
      <c r="A868" s="4"/>
      <c r="B868" s="4"/>
      <c r="C868" s="51"/>
      <c r="D868" s="51"/>
      <c r="E868" s="51"/>
      <c r="F868" s="51"/>
      <c r="G868" s="51"/>
      <c r="H868" s="2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>
      <c r="A869" s="4"/>
      <c r="B869" s="4"/>
      <c r="C869" s="51"/>
      <c r="D869" s="51"/>
      <c r="E869" s="51"/>
      <c r="F869" s="51"/>
      <c r="G869" s="51"/>
      <c r="H869" s="2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>
      <c r="A870" s="4"/>
      <c r="B870" s="4"/>
      <c r="C870" s="51"/>
      <c r="D870" s="51"/>
      <c r="E870" s="51"/>
      <c r="F870" s="51"/>
      <c r="G870" s="51"/>
      <c r="H870" s="2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>
      <c r="A871" s="4"/>
      <c r="B871" s="4"/>
      <c r="C871" s="51"/>
      <c r="D871" s="51"/>
      <c r="E871" s="51"/>
      <c r="F871" s="51"/>
      <c r="G871" s="51"/>
      <c r="H871" s="2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>
      <c r="A872" s="4"/>
      <c r="B872" s="4"/>
      <c r="C872" s="51"/>
      <c r="D872" s="51"/>
      <c r="E872" s="51"/>
      <c r="F872" s="51"/>
      <c r="G872" s="51"/>
      <c r="H872" s="2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>
      <c r="A873" s="4"/>
      <c r="B873" s="4"/>
      <c r="C873" s="51"/>
      <c r="D873" s="51"/>
      <c r="E873" s="51"/>
      <c r="F873" s="51"/>
      <c r="G873" s="51"/>
      <c r="H873" s="2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>
      <c r="A874" s="4"/>
      <c r="B874" s="4"/>
      <c r="C874" s="51"/>
      <c r="D874" s="51"/>
      <c r="E874" s="51"/>
      <c r="F874" s="51"/>
      <c r="G874" s="51"/>
      <c r="H874" s="2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>
      <c r="A875" s="4"/>
      <c r="B875" s="4"/>
      <c r="C875" s="51"/>
      <c r="D875" s="51"/>
      <c r="E875" s="51"/>
      <c r="F875" s="51"/>
      <c r="G875" s="51"/>
      <c r="H875" s="2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>
      <c r="A876" s="4"/>
      <c r="B876" s="4"/>
      <c r="C876" s="51"/>
      <c r="D876" s="51"/>
      <c r="E876" s="51"/>
      <c r="F876" s="51"/>
      <c r="G876" s="51"/>
      <c r="H876" s="2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>
      <c r="A877" s="4"/>
      <c r="B877" s="4"/>
      <c r="C877" s="51"/>
      <c r="D877" s="51"/>
      <c r="E877" s="51"/>
      <c r="F877" s="51"/>
      <c r="G877" s="51"/>
      <c r="H877" s="2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>
      <c r="A878" s="4"/>
      <c r="B878" s="4"/>
      <c r="C878" s="51"/>
      <c r="D878" s="51"/>
      <c r="E878" s="51"/>
      <c r="F878" s="51"/>
      <c r="G878" s="51"/>
      <c r="H878" s="2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>
      <c r="A879" s="4"/>
      <c r="B879" s="4"/>
      <c r="C879" s="51"/>
      <c r="D879" s="51"/>
      <c r="E879" s="51"/>
      <c r="F879" s="51"/>
      <c r="G879" s="51"/>
      <c r="H879" s="2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>
      <c r="A880" s="4"/>
      <c r="B880" s="4"/>
      <c r="C880" s="51"/>
      <c r="D880" s="51"/>
      <c r="E880" s="51"/>
      <c r="F880" s="51"/>
      <c r="G880" s="51"/>
      <c r="H880" s="2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>
      <c r="A881" s="4"/>
      <c r="B881" s="4"/>
      <c r="C881" s="51"/>
      <c r="D881" s="51"/>
      <c r="E881" s="51"/>
      <c r="F881" s="51"/>
      <c r="G881" s="51"/>
      <c r="H881" s="2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>
      <c r="A882" s="4"/>
      <c r="B882" s="4"/>
      <c r="C882" s="51"/>
      <c r="D882" s="51"/>
      <c r="E882" s="51"/>
      <c r="F882" s="51"/>
      <c r="G882" s="51"/>
      <c r="H882" s="2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>
      <c r="A883" s="4"/>
      <c r="B883" s="4"/>
      <c r="C883" s="51"/>
      <c r="D883" s="51"/>
      <c r="E883" s="51"/>
      <c r="F883" s="51"/>
      <c r="G883" s="51"/>
      <c r="H883" s="2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>
      <c r="A884" s="4"/>
      <c r="B884" s="4"/>
      <c r="C884" s="51"/>
      <c r="D884" s="51"/>
      <c r="E884" s="51"/>
      <c r="F884" s="51"/>
      <c r="G884" s="51"/>
      <c r="H884" s="2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>
      <c r="A885" s="4"/>
      <c r="B885" s="4"/>
      <c r="C885" s="51"/>
      <c r="D885" s="51"/>
      <c r="E885" s="51"/>
      <c r="F885" s="51"/>
      <c r="G885" s="51"/>
      <c r="H885" s="2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>
      <c r="A886" s="4"/>
      <c r="B886" s="4"/>
      <c r="C886" s="51"/>
      <c r="D886" s="51"/>
      <c r="E886" s="51"/>
      <c r="F886" s="51"/>
      <c r="G886" s="51"/>
      <c r="H886" s="2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>
      <c r="A887" s="4"/>
      <c r="B887" s="4"/>
      <c r="C887" s="51"/>
      <c r="D887" s="51"/>
      <c r="E887" s="51"/>
      <c r="F887" s="51"/>
      <c r="G887" s="51"/>
      <c r="H887" s="2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>
      <c r="A888" s="4"/>
      <c r="B888" s="4"/>
      <c r="C888" s="51"/>
      <c r="D888" s="51"/>
      <c r="E888" s="51"/>
      <c r="F888" s="51"/>
      <c r="G888" s="51"/>
      <c r="H888" s="2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>
      <c r="A889" s="4"/>
      <c r="B889" s="4"/>
      <c r="C889" s="51"/>
      <c r="D889" s="51"/>
      <c r="E889" s="51"/>
      <c r="F889" s="51"/>
      <c r="G889" s="51"/>
      <c r="H889" s="2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>
      <c r="A890" s="4"/>
      <c r="B890" s="4"/>
      <c r="C890" s="51"/>
      <c r="D890" s="51"/>
      <c r="E890" s="51"/>
      <c r="F890" s="51"/>
      <c r="G890" s="51"/>
      <c r="H890" s="2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>
      <c r="A891" s="4"/>
      <c r="B891" s="4"/>
      <c r="C891" s="51"/>
      <c r="D891" s="51"/>
      <c r="E891" s="51"/>
      <c r="F891" s="51"/>
      <c r="G891" s="51"/>
      <c r="H891" s="2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>
      <c r="A892" s="4"/>
      <c r="B892" s="4"/>
      <c r="C892" s="51"/>
      <c r="D892" s="51"/>
      <c r="E892" s="51"/>
      <c r="F892" s="51"/>
      <c r="G892" s="51"/>
      <c r="H892" s="2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>
      <c r="A893" s="4"/>
      <c r="B893" s="4"/>
      <c r="C893" s="51"/>
      <c r="D893" s="51"/>
      <c r="E893" s="51"/>
      <c r="F893" s="51"/>
      <c r="G893" s="51"/>
      <c r="H893" s="2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>
      <c r="A894" s="4"/>
      <c r="B894" s="4"/>
      <c r="C894" s="51"/>
      <c r="D894" s="51"/>
      <c r="E894" s="51"/>
      <c r="F894" s="51"/>
      <c r="G894" s="51"/>
      <c r="H894" s="2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>
      <c r="A895" s="4"/>
      <c r="B895" s="4"/>
      <c r="C895" s="51"/>
      <c r="D895" s="51"/>
      <c r="E895" s="51"/>
      <c r="F895" s="51"/>
      <c r="G895" s="51"/>
      <c r="H895" s="2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>
      <c r="A896" s="4"/>
      <c r="B896" s="4"/>
      <c r="C896" s="51"/>
      <c r="D896" s="51"/>
      <c r="E896" s="51"/>
      <c r="F896" s="51"/>
      <c r="G896" s="51"/>
      <c r="H896" s="2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>
      <c r="A897" s="4"/>
      <c r="B897" s="4"/>
      <c r="C897" s="51"/>
      <c r="D897" s="51"/>
      <c r="E897" s="51"/>
      <c r="F897" s="51"/>
      <c r="G897" s="51"/>
      <c r="H897" s="2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>
      <c r="A898" s="4"/>
      <c r="B898" s="4"/>
      <c r="C898" s="51"/>
      <c r="D898" s="51"/>
      <c r="E898" s="51"/>
      <c r="F898" s="51"/>
      <c r="G898" s="51"/>
      <c r="H898" s="2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>
      <c r="A899" s="4"/>
      <c r="B899" s="4"/>
      <c r="C899" s="51"/>
      <c r="D899" s="51"/>
      <c r="E899" s="51"/>
      <c r="F899" s="51"/>
      <c r="G899" s="51"/>
      <c r="H899" s="2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>
      <c r="A900" s="4"/>
      <c r="B900" s="4"/>
      <c r="C900" s="51"/>
      <c r="D900" s="51"/>
      <c r="E900" s="51"/>
      <c r="F900" s="51"/>
      <c r="G900" s="51"/>
      <c r="H900" s="2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>
      <c r="A901" s="4"/>
      <c r="B901" s="4"/>
      <c r="C901" s="51"/>
      <c r="D901" s="51"/>
      <c r="E901" s="51"/>
      <c r="F901" s="51"/>
      <c r="G901" s="51"/>
      <c r="H901" s="2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>
      <c r="A902" s="4"/>
      <c r="B902" s="4"/>
      <c r="C902" s="51"/>
      <c r="D902" s="51"/>
      <c r="E902" s="51"/>
      <c r="F902" s="51"/>
      <c r="G902" s="51"/>
      <c r="H902" s="2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>
      <c r="A903" s="4"/>
      <c r="B903" s="4"/>
      <c r="C903" s="51"/>
      <c r="D903" s="51"/>
      <c r="E903" s="51"/>
      <c r="F903" s="51"/>
      <c r="G903" s="51"/>
      <c r="H903" s="2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>
      <c r="A904" s="4"/>
      <c r="B904" s="4"/>
      <c r="C904" s="51"/>
      <c r="D904" s="51"/>
      <c r="E904" s="51"/>
      <c r="F904" s="51"/>
      <c r="G904" s="51"/>
      <c r="H904" s="2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>
      <c r="A905" s="4"/>
      <c r="B905" s="4"/>
      <c r="C905" s="51"/>
      <c r="D905" s="51"/>
      <c r="E905" s="51"/>
      <c r="F905" s="51"/>
      <c r="G905" s="51"/>
      <c r="H905" s="2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>
      <c r="A906" s="4"/>
      <c r="B906" s="4"/>
      <c r="C906" s="51"/>
      <c r="D906" s="51"/>
      <c r="E906" s="51"/>
      <c r="F906" s="51"/>
      <c r="G906" s="51"/>
      <c r="H906" s="2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>
      <c r="A907" s="4"/>
      <c r="B907" s="4"/>
      <c r="C907" s="51"/>
      <c r="D907" s="51"/>
      <c r="E907" s="51"/>
      <c r="F907" s="51"/>
      <c r="G907" s="51"/>
      <c r="H907" s="2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>
      <c r="A908" s="4"/>
      <c r="B908" s="4"/>
      <c r="C908" s="51"/>
      <c r="D908" s="51"/>
      <c r="E908" s="51"/>
      <c r="F908" s="51"/>
      <c r="G908" s="51"/>
      <c r="H908" s="2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>
      <c r="A909" s="4"/>
      <c r="B909" s="4"/>
      <c r="C909" s="51"/>
      <c r="D909" s="51"/>
      <c r="E909" s="51"/>
      <c r="F909" s="51"/>
      <c r="G909" s="51"/>
      <c r="H909" s="2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>
      <c r="A910" s="4"/>
      <c r="B910" s="4"/>
      <c r="C910" s="51"/>
      <c r="D910" s="51"/>
      <c r="E910" s="51"/>
      <c r="F910" s="51"/>
      <c r="G910" s="51"/>
      <c r="H910" s="2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>
      <c r="A911" s="4"/>
      <c r="B911" s="4"/>
      <c r="C911" s="51"/>
      <c r="D911" s="51"/>
      <c r="E911" s="51"/>
      <c r="F911" s="51"/>
      <c r="G911" s="51"/>
      <c r="H911" s="2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>
      <c r="A912" s="4"/>
      <c r="B912" s="4"/>
      <c r="C912" s="51"/>
      <c r="D912" s="51"/>
      <c r="E912" s="51"/>
      <c r="F912" s="51"/>
      <c r="G912" s="51"/>
      <c r="H912" s="2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>
      <c r="A913" s="4"/>
      <c r="B913" s="4"/>
      <c r="C913" s="51"/>
      <c r="D913" s="51"/>
      <c r="E913" s="51"/>
      <c r="F913" s="51"/>
      <c r="G913" s="51"/>
      <c r="H913" s="2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>
      <c r="A914" s="4"/>
      <c r="B914" s="4"/>
      <c r="C914" s="51"/>
      <c r="D914" s="51"/>
      <c r="E914" s="51"/>
      <c r="F914" s="51"/>
      <c r="G914" s="51"/>
      <c r="H914" s="2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>
      <c r="A915" s="4"/>
      <c r="B915" s="4"/>
      <c r="C915" s="51"/>
      <c r="D915" s="51"/>
      <c r="E915" s="51"/>
      <c r="F915" s="51"/>
      <c r="G915" s="51"/>
      <c r="H915" s="2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>
      <c r="A916" s="4"/>
      <c r="B916" s="4"/>
      <c r="C916" s="51"/>
      <c r="D916" s="51"/>
      <c r="E916" s="51"/>
      <c r="F916" s="51"/>
      <c r="G916" s="51"/>
      <c r="H916" s="2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>
      <c r="A917" s="4"/>
      <c r="B917" s="4"/>
      <c r="C917" s="51"/>
      <c r="D917" s="51"/>
      <c r="E917" s="51"/>
      <c r="F917" s="51"/>
      <c r="G917" s="51"/>
      <c r="H917" s="2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>
      <c r="A918" s="4"/>
      <c r="B918" s="4"/>
      <c r="C918" s="51"/>
      <c r="D918" s="51"/>
      <c r="E918" s="51"/>
      <c r="F918" s="51"/>
      <c r="G918" s="51"/>
      <c r="H918" s="2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>
      <c r="A919" s="4"/>
      <c r="B919" s="4"/>
      <c r="C919" s="51"/>
      <c r="D919" s="51"/>
      <c r="E919" s="51"/>
      <c r="F919" s="51"/>
      <c r="G919" s="51"/>
      <c r="H919" s="2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>
      <c r="A920" s="4"/>
      <c r="B920" s="4"/>
      <c r="C920" s="51"/>
      <c r="D920" s="51"/>
      <c r="E920" s="51"/>
      <c r="F920" s="51"/>
      <c r="G920" s="51"/>
      <c r="H920" s="2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>
      <c r="A921" s="4"/>
      <c r="B921" s="4"/>
      <c r="C921" s="51"/>
      <c r="D921" s="51"/>
      <c r="E921" s="51"/>
      <c r="F921" s="51"/>
      <c r="G921" s="51"/>
      <c r="H921" s="2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>
      <c r="A922" s="4"/>
      <c r="B922" s="4"/>
      <c r="C922" s="51"/>
      <c r="D922" s="51"/>
      <c r="E922" s="51"/>
      <c r="F922" s="51"/>
      <c r="G922" s="51"/>
      <c r="H922" s="2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>
      <c r="A923" s="4"/>
      <c r="B923" s="4"/>
      <c r="C923" s="51"/>
      <c r="D923" s="51"/>
      <c r="E923" s="51"/>
      <c r="F923" s="51"/>
      <c r="G923" s="51"/>
      <c r="H923" s="2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>
      <c r="A924" s="4"/>
      <c r="B924" s="4"/>
      <c r="C924" s="51"/>
      <c r="D924" s="51"/>
      <c r="E924" s="51"/>
      <c r="F924" s="51"/>
      <c r="G924" s="51"/>
      <c r="H924" s="2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>
      <c r="A925" s="4"/>
      <c r="B925" s="4"/>
      <c r="C925" s="51"/>
      <c r="D925" s="51"/>
      <c r="E925" s="51"/>
      <c r="F925" s="51"/>
      <c r="G925" s="51"/>
      <c r="H925" s="2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>
      <c r="A926" s="4"/>
      <c r="B926" s="4"/>
      <c r="C926" s="51"/>
      <c r="D926" s="51"/>
      <c r="E926" s="51"/>
      <c r="F926" s="51"/>
      <c r="G926" s="51"/>
      <c r="H926" s="2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>
      <c r="A927" s="4"/>
      <c r="B927" s="4"/>
      <c r="C927" s="51"/>
      <c r="D927" s="51"/>
      <c r="E927" s="51"/>
      <c r="F927" s="51"/>
      <c r="G927" s="51"/>
      <c r="H927" s="2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>
      <c r="A928" s="4"/>
      <c r="B928" s="4"/>
      <c r="C928" s="51"/>
      <c r="D928" s="51"/>
      <c r="E928" s="51"/>
      <c r="F928" s="51"/>
      <c r="G928" s="51"/>
      <c r="H928" s="2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>
      <c r="A929" s="4"/>
      <c r="B929" s="4"/>
      <c r="C929" s="51"/>
      <c r="D929" s="51"/>
      <c r="E929" s="51"/>
      <c r="F929" s="51"/>
      <c r="G929" s="51"/>
      <c r="H929" s="2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>
      <c r="A930" s="4"/>
      <c r="B930" s="4"/>
      <c r="C930" s="51"/>
      <c r="D930" s="51"/>
      <c r="E930" s="51"/>
      <c r="F930" s="51"/>
      <c r="G930" s="51"/>
      <c r="H930" s="2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>
      <c r="A931" s="4"/>
      <c r="B931" s="4"/>
      <c r="C931" s="51"/>
      <c r="D931" s="51"/>
      <c r="E931" s="51"/>
      <c r="F931" s="51"/>
      <c r="G931" s="51"/>
      <c r="H931" s="2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>
      <c r="A932" s="4"/>
      <c r="B932" s="4"/>
      <c r="C932" s="51"/>
      <c r="D932" s="51"/>
      <c r="E932" s="51"/>
      <c r="F932" s="51"/>
      <c r="G932" s="51"/>
      <c r="H932" s="2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>
      <c r="A933" s="4"/>
      <c r="B933" s="4"/>
      <c r="C933" s="51"/>
      <c r="D933" s="51"/>
      <c r="E933" s="51"/>
      <c r="F933" s="51"/>
      <c r="G933" s="51"/>
      <c r="H933" s="2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>
      <c r="A934" s="4"/>
      <c r="B934" s="4"/>
      <c r="C934" s="51"/>
      <c r="D934" s="51"/>
      <c r="E934" s="51"/>
      <c r="F934" s="51"/>
      <c r="G934" s="51"/>
      <c r="H934" s="2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>
      <c r="A935" s="4"/>
      <c r="B935" s="4"/>
      <c r="C935" s="51"/>
      <c r="D935" s="51"/>
      <c r="E935" s="51"/>
      <c r="F935" s="51"/>
      <c r="G935" s="51"/>
      <c r="H935" s="2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>
      <c r="A936" s="4"/>
      <c r="B936" s="4"/>
      <c r="C936" s="51"/>
      <c r="D936" s="51"/>
      <c r="E936" s="51"/>
      <c r="F936" s="51"/>
      <c r="G936" s="51"/>
      <c r="H936" s="2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>
      <c r="A937" s="4"/>
      <c r="B937" s="4"/>
      <c r="C937" s="51"/>
      <c r="D937" s="51"/>
      <c r="E937" s="51"/>
      <c r="F937" s="51"/>
      <c r="G937" s="51"/>
      <c r="H937" s="2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>
      <c r="A938" s="4"/>
      <c r="B938" s="4"/>
      <c r="C938" s="51"/>
      <c r="D938" s="51"/>
      <c r="E938" s="51"/>
      <c r="F938" s="51"/>
      <c r="G938" s="51"/>
      <c r="H938" s="2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>
      <c r="A939" s="4"/>
      <c r="B939" s="4"/>
      <c r="C939" s="51"/>
      <c r="D939" s="51"/>
      <c r="E939" s="51"/>
      <c r="F939" s="51"/>
      <c r="G939" s="51"/>
      <c r="H939" s="2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>
      <c r="A940" s="4"/>
      <c r="B940" s="4"/>
      <c r="C940" s="51"/>
      <c r="D940" s="51"/>
      <c r="E940" s="51"/>
      <c r="F940" s="51"/>
      <c r="G940" s="51"/>
      <c r="H940" s="2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>
      <c r="A941" s="4"/>
      <c r="B941" s="4"/>
      <c r="C941" s="51"/>
      <c r="D941" s="51"/>
      <c r="E941" s="51"/>
      <c r="F941" s="51"/>
      <c r="G941" s="51"/>
      <c r="H941" s="2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>
      <c r="A942" s="4"/>
      <c r="B942" s="4"/>
      <c r="C942" s="51"/>
      <c r="D942" s="51"/>
      <c r="E942" s="51"/>
      <c r="F942" s="51"/>
      <c r="G942" s="51"/>
      <c r="H942" s="2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>
      <c r="A943" s="4"/>
      <c r="B943" s="4"/>
      <c r="C943" s="51"/>
      <c r="D943" s="51"/>
      <c r="E943" s="51"/>
      <c r="F943" s="51"/>
      <c r="G943" s="51"/>
      <c r="H943" s="2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>
      <c r="A944" s="4"/>
      <c r="B944" s="4"/>
      <c r="C944" s="51"/>
      <c r="D944" s="51"/>
      <c r="E944" s="51"/>
      <c r="F944" s="51"/>
      <c r="G944" s="51"/>
      <c r="H944" s="2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>
      <c r="A945" s="4"/>
      <c r="B945" s="4"/>
      <c r="C945" s="51"/>
      <c r="D945" s="51"/>
      <c r="E945" s="51"/>
      <c r="F945" s="51"/>
      <c r="G945" s="51"/>
      <c r="H945" s="2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>
      <c r="A946" s="4"/>
      <c r="B946" s="4"/>
      <c r="C946" s="51"/>
      <c r="D946" s="51"/>
      <c r="E946" s="51"/>
      <c r="F946" s="51"/>
      <c r="G946" s="51"/>
      <c r="H946" s="2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>
      <c r="A947" s="4"/>
      <c r="B947" s="4"/>
      <c r="C947" s="51"/>
      <c r="D947" s="51"/>
      <c r="E947" s="51"/>
      <c r="F947" s="51"/>
      <c r="G947" s="51"/>
      <c r="H947" s="2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>
      <c r="A948" s="4"/>
      <c r="B948" s="4"/>
      <c r="C948" s="51"/>
      <c r="D948" s="51"/>
      <c r="E948" s="51"/>
      <c r="F948" s="51"/>
      <c r="G948" s="51"/>
      <c r="H948" s="2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>
      <c r="A949" s="4"/>
      <c r="B949" s="4"/>
      <c r="C949" s="51"/>
      <c r="D949" s="51"/>
      <c r="E949" s="51"/>
      <c r="F949" s="51"/>
      <c r="G949" s="51"/>
      <c r="H949" s="2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>
      <c r="A950" s="4"/>
      <c r="B950" s="4"/>
      <c r="C950" s="51"/>
      <c r="D950" s="51"/>
      <c r="E950" s="51"/>
      <c r="F950" s="51"/>
      <c r="G950" s="51"/>
      <c r="H950" s="2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>
      <c r="A951" s="4"/>
      <c r="B951" s="4"/>
      <c r="C951" s="51"/>
      <c r="D951" s="51"/>
      <c r="E951" s="51"/>
      <c r="F951" s="51"/>
      <c r="G951" s="51"/>
      <c r="H951" s="2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>
      <c r="A952" s="4"/>
      <c r="B952" s="4"/>
      <c r="C952" s="51"/>
      <c r="D952" s="51"/>
      <c r="E952" s="51"/>
      <c r="F952" s="51"/>
      <c r="G952" s="51"/>
      <c r="H952" s="2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>
      <c r="A953" s="4"/>
      <c r="B953" s="4"/>
      <c r="C953" s="51"/>
      <c r="D953" s="51"/>
      <c r="E953" s="51"/>
      <c r="F953" s="51"/>
      <c r="G953" s="51"/>
      <c r="H953" s="2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>
      <c r="A954" s="4"/>
      <c r="B954" s="4"/>
      <c r="C954" s="51"/>
      <c r="D954" s="51"/>
      <c r="E954" s="51"/>
      <c r="F954" s="51"/>
      <c r="G954" s="51"/>
      <c r="H954" s="2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>
      <c r="A955" s="4"/>
      <c r="B955" s="4"/>
      <c r="C955" s="51"/>
      <c r="D955" s="51"/>
      <c r="E955" s="51"/>
      <c r="F955" s="51"/>
      <c r="G955" s="51"/>
      <c r="H955" s="2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>
      <c r="A956" s="4"/>
      <c r="B956" s="4"/>
      <c r="C956" s="51"/>
      <c r="D956" s="51"/>
      <c r="E956" s="51"/>
      <c r="F956" s="51"/>
      <c r="G956" s="51"/>
      <c r="H956" s="2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>
      <c r="A957" s="4"/>
      <c r="B957" s="4"/>
      <c r="C957" s="51"/>
      <c r="D957" s="51"/>
      <c r="E957" s="51"/>
      <c r="F957" s="51"/>
      <c r="G957" s="51"/>
      <c r="H957" s="2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>
      <c r="A958" s="4"/>
      <c r="B958" s="4"/>
      <c r="C958" s="51"/>
      <c r="D958" s="51"/>
      <c r="E958" s="51"/>
      <c r="F958" s="51"/>
      <c r="G958" s="51"/>
      <c r="H958" s="2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>
      <c r="A959" s="4"/>
      <c r="B959" s="4"/>
      <c r="C959" s="51"/>
      <c r="D959" s="51"/>
      <c r="E959" s="51"/>
      <c r="F959" s="51"/>
      <c r="G959" s="51"/>
      <c r="H959" s="2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>
      <c r="A960" s="4"/>
      <c r="B960" s="4"/>
      <c r="C960" s="51"/>
      <c r="D960" s="51"/>
      <c r="E960" s="51"/>
      <c r="F960" s="51"/>
      <c r="G960" s="51"/>
      <c r="H960" s="2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>
      <c r="A961" s="4"/>
      <c r="B961" s="4"/>
      <c r="C961" s="51"/>
      <c r="D961" s="51"/>
      <c r="E961" s="51"/>
      <c r="F961" s="51"/>
      <c r="G961" s="51"/>
      <c r="H961" s="2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>
      <c r="A962" s="4"/>
      <c r="B962" s="4"/>
      <c r="C962" s="51"/>
      <c r="D962" s="51"/>
      <c r="E962" s="51"/>
      <c r="F962" s="51"/>
      <c r="G962" s="51"/>
      <c r="H962" s="2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>
      <c r="A963" s="4"/>
      <c r="B963" s="4"/>
      <c r="C963" s="51"/>
      <c r="D963" s="51"/>
      <c r="E963" s="51"/>
      <c r="F963" s="51"/>
      <c r="G963" s="51"/>
      <c r="H963" s="2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>
      <c r="A964" s="4"/>
      <c r="B964" s="4"/>
      <c r="C964" s="51"/>
      <c r="D964" s="51"/>
      <c r="E964" s="51"/>
      <c r="F964" s="51"/>
      <c r="G964" s="51"/>
      <c r="H964" s="2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>
      <c r="A965" s="4"/>
      <c r="B965" s="4"/>
      <c r="C965" s="51"/>
      <c r="D965" s="51"/>
      <c r="E965" s="51"/>
      <c r="F965" s="51"/>
      <c r="G965" s="51"/>
      <c r="H965" s="2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>
      <c r="A966" s="4"/>
      <c r="B966" s="4"/>
      <c r="C966" s="51"/>
      <c r="D966" s="51"/>
      <c r="E966" s="51"/>
      <c r="F966" s="51"/>
      <c r="G966" s="51"/>
      <c r="H966" s="2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>
      <c r="A967" s="4"/>
      <c r="B967" s="4"/>
      <c r="C967" s="51"/>
      <c r="D967" s="51"/>
      <c r="E967" s="51"/>
      <c r="F967" s="51"/>
      <c r="G967" s="51"/>
      <c r="H967" s="2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>
      <c r="A968" s="4"/>
      <c r="B968" s="4"/>
      <c r="C968" s="51"/>
      <c r="D968" s="51"/>
      <c r="E968" s="51"/>
      <c r="F968" s="51"/>
      <c r="G968" s="51"/>
      <c r="H968" s="2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>
      <c r="A969" s="4"/>
      <c r="B969" s="4"/>
      <c r="C969" s="51"/>
      <c r="D969" s="51"/>
      <c r="E969" s="51"/>
      <c r="F969" s="51"/>
      <c r="G969" s="51"/>
      <c r="H969" s="2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>
      <c r="A970" s="4"/>
      <c r="B970" s="4"/>
      <c r="C970" s="51"/>
      <c r="D970" s="51"/>
      <c r="E970" s="51"/>
      <c r="F970" s="51"/>
      <c r="G970" s="51"/>
      <c r="H970" s="2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>
      <c r="A971" s="4"/>
      <c r="B971" s="4"/>
      <c r="C971" s="51"/>
      <c r="D971" s="51"/>
      <c r="E971" s="51"/>
      <c r="F971" s="51"/>
      <c r="G971" s="51"/>
      <c r="H971" s="2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>
      <c r="A972" s="4"/>
      <c r="B972" s="4"/>
      <c r="C972" s="51"/>
      <c r="D972" s="51"/>
      <c r="E972" s="51"/>
      <c r="F972" s="51"/>
      <c r="G972" s="51"/>
      <c r="H972" s="2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>
      <c r="A973" s="4"/>
      <c r="B973" s="4"/>
      <c r="C973" s="51"/>
      <c r="D973" s="51"/>
      <c r="E973" s="51"/>
      <c r="F973" s="51"/>
      <c r="G973" s="51"/>
      <c r="H973" s="2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>
      <c r="A974" s="4"/>
      <c r="B974" s="4"/>
      <c r="C974" s="51"/>
      <c r="D974" s="51"/>
      <c r="E974" s="51"/>
      <c r="F974" s="51"/>
      <c r="G974" s="51"/>
      <c r="H974" s="2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>
      <c r="A975" s="4"/>
      <c r="B975" s="4"/>
      <c r="C975" s="51"/>
      <c r="D975" s="51"/>
      <c r="E975" s="51"/>
      <c r="F975" s="51"/>
      <c r="G975" s="51"/>
      <c r="H975" s="2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>
      <c r="A976" s="4"/>
      <c r="B976" s="4"/>
      <c r="C976" s="51"/>
      <c r="D976" s="51"/>
      <c r="E976" s="51"/>
      <c r="F976" s="51"/>
      <c r="G976" s="51"/>
      <c r="H976" s="2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>
      <c r="A977" s="4"/>
      <c r="B977" s="4"/>
      <c r="C977" s="51"/>
      <c r="D977" s="51"/>
      <c r="E977" s="51"/>
      <c r="F977" s="51"/>
      <c r="G977" s="51"/>
      <c r="H977" s="2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>
      <c r="A978" s="4"/>
      <c r="B978" s="4"/>
      <c r="C978" s="51"/>
      <c r="D978" s="51"/>
      <c r="E978" s="51"/>
      <c r="F978" s="51"/>
      <c r="G978" s="51"/>
      <c r="H978" s="2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>
      <c r="A979" s="4"/>
      <c r="B979" s="4"/>
      <c r="C979" s="51"/>
      <c r="D979" s="51"/>
      <c r="E979" s="51"/>
      <c r="F979" s="51"/>
      <c r="G979" s="51"/>
      <c r="H979" s="2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>
      <c r="A980" s="4"/>
      <c r="B980" s="4"/>
      <c r="C980" s="51"/>
      <c r="D980" s="51"/>
      <c r="E980" s="51"/>
      <c r="F980" s="51"/>
      <c r="G980" s="51"/>
      <c r="H980" s="2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>
      <c r="A981" s="4"/>
      <c r="B981" s="4"/>
      <c r="C981" s="51"/>
      <c r="D981" s="51"/>
      <c r="E981" s="51"/>
      <c r="F981" s="51"/>
      <c r="G981" s="51"/>
      <c r="H981" s="2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>
      <c r="A982" s="4"/>
      <c r="B982" s="4"/>
      <c r="C982" s="51"/>
      <c r="D982" s="51"/>
      <c r="E982" s="51"/>
      <c r="F982" s="51"/>
      <c r="G982" s="51"/>
      <c r="H982" s="2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>
      <c r="A983" s="4"/>
      <c r="B983" s="4"/>
      <c r="C983" s="51"/>
      <c r="D983" s="51"/>
      <c r="E983" s="51"/>
      <c r="F983" s="51"/>
      <c r="G983" s="51"/>
      <c r="H983" s="2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>
      <c r="A984" s="4"/>
      <c r="B984" s="4"/>
      <c r="C984" s="51"/>
      <c r="D984" s="51"/>
      <c r="E984" s="51"/>
      <c r="F984" s="51"/>
      <c r="G984" s="51"/>
      <c r="H984" s="2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>
      <c r="A985" s="4"/>
      <c r="B985" s="4"/>
      <c r="C985" s="51"/>
      <c r="D985" s="51"/>
      <c r="E985" s="51"/>
      <c r="F985" s="51"/>
      <c r="G985" s="51"/>
      <c r="H985" s="2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>
      <c r="A986" s="4"/>
      <c r="B986" s="4"/>
      <c r="C986" s="51"/>
      <c r="D986" s="51"/>
      <c r="E986" s="51"/>
      <c r="F986" s="51"/>
      <c r="G986" s="51"/>
      <c r="H986" s="2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>
      <c r="A987" s="4"/>
      <c r="B987" s="4"/>
      <c r="C987" s="51"/>
      <c r="D987" s="51"/>
      <c r="E987" s="51"/>
      <c r="F987" s="51"/>
      <c r="G987" s="51"/>
      <c r="H987" s="2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>
      <c r="A988" s="4"/>
      <c r="B988" s="4"/>
      <c r="C988" s="51"/>
      <c r="D988" s="51"/>
      <c r="E988" s="51"/>
      <c r="F988" s="51"/>
      <c r="G988" s="51"/>
      <c r="H988" s="2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>
      <c r="A989" s="4"/>
      <c r="B989" s="4"/>
      <c r="C989" s="51"/>
      <c r="D989" s="51"/>
      <c r="E989" s="51"/>
      <c r="F989" s="51"/>
      <c r="G989" s="51"/>
      <c r="H989" s="2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>
      <c r="A990" s="4"/>
      <c r="B990" s="4"/>
      <c r="C990" s="51"/>
      <c r="D990" s="51"/>
      <c r="E990" s="51"/>
      <c r="F990" s="51"/>
      <c r="G990" s="51"/>
      <c r="H990" s="2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>
      <c r="A991" s="4"/>
      <c r="B991" s="4"/>
      <c r="C991" s="51"/>
      <c r="D991" s="51"/>
      <c r="E991" s="51"/>
      <c r="F991" s="51"/>
      <c r="G991" s="51"/>
      <c r="H991" s="2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>
      <c r="A992" s="4"/>
      <c r="B992" s="4"/>
      <c r="C992" s="51"/>
      <c r="D992" s="51"/>
      <c r="E992" s="51"/>
      <c r="F992" s="51"/>
      <c r="G992" s="51"/>
      <c r="H992" s="2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>
      <c r="A993" s="4"/>
      <c r="B993" s="4"/>
      <c r="C993" s="51"/>
      <c r="D993" s="51"/>
      <c r="E993" s="51"/>
      <c r="F993" s="51"/>
      <c r="G993" s="51"/>
      <c r="H993" s="2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>
      <c r="A994" s="4"/>
      <c r="B994" s="4"/>
      <c r="C994" s="51"/>
      <c r="D994" s="51"/>
      <c r="E994" s="51"/>
      <c r="F994" s="51"/>
      <c r="G994" s="51"/>
      <c r="H994" s="2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>
      <c r="A995" s="4"/>
      <c r="B995" s="4"/>
      <c r="C995" s="51"/>
      <c r="D995" s="51"/>
      <c r="E995" s="51"/>
      <c r="F995" s="51"/>
      <c r="G995" s="51"/>
      <c r="H995" s="2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>
      <c r="A996" s="4"/>
      <c r="B996" s="4"/>
      <c r="C996" s="51"/>
      <c r="D996" s="51"/>
      <c r="E996" s="51"/>
      <c r="F996" s="51"/>
      <c r="G996" s="51"/>
      <c r="H996" s="2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>
      <c r="A997" s="4"/>
      <c r="B997" s="4"/>
      <c r="C997" s="51"/>
      <c r="D997" s="51"/>
      <c r="E997" s="51"/>
      <c r="F997" s="51"/>
      <c r="G997" s="51"/>
      <c r="H997" s="2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>
      <c r="A998" s="4"/>
      <c r="B998" s="4"/>
      <c r="C998" s="51"/>
      <c r="D998" s="51"/>
      <c r="E998" s="51"/>
      <c r="F998" s="51"/>
      <c r="G998" s="51"/>
      <c r="H998" s="2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>
      <c r="A999" s="4"/>
      <c r="B999" s="4"/>
      <c r="C999" s="51"/>
      <c r="D999" s="51"/>
      <c r="E999" s="51"/>
      <c r="F999" s="51"/>
      <c r="G999" s="51"/>
      <c r="H999" s="2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>
      <c r="A1000" s="4"/>
      <c r="B1000" s="4"/>
      <c r="C1000" s="51"/>
      <c r="D1000" s="51"/>
      <c r="E1000" s="51"/>
      <c r="F1000" s="51"/>
      <c r="G1000" s="51"/>
      <c r="H1000" s="2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>
      <c r="A1001" s="4"/>
      <c r="B1001" s="4"/>
      <c r="C1001" s="51"/>
      <c r="D1001" s="51"/>
      <c r="E1001" s="51"/>
      <c r="F1001" s="51"/>
      <c r="G1001" s="51"/>
      <c r="H1001" s="2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>
      <c r="A1002" s="4"/>
      <c r="B1002" s="4"/>
      <c r="C1002" s="51"/>
      <c r="D1002" s="51"/>
      <c r="E1002" s="51"/>
      <c r="F1002" s="51"/>
      <c r="G1002" s="51"/>
      <c r="H1002" s="2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>
      <c r="A1003" s="4"/>
      <c r="B1003" s="4"/>
      <c r="C1003" s="51"/>
      <c r="D1003" s="51"/>
      <c r="E1003" s="51"/>
      <c r="F1003" s="51"/>
      <c r="G1003" s="51"/>
      <c r="H1003" s="2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5">
      <c r="A1004" s="4"/>
      <c r="B1004" s="4"/>
      <c r="C1004" s="51"/>
      <c r="D1004" s="51"/>
      <c r="E1004" s="51"/>
      <c r="F1004" s="51"/>
      <c r="G1004" s="51"/>
      <c r="H1004" s="2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50"/>
  <sheetViews>
    <sheetView topLeftCell="A40" zoomScale="130" zoomScaleNormal="130" workbookViewId="0">
      <selection activeCell="D100" sqref="D100"/>
    </sheetView>
  </sheetViews>
  <sheetFormatPr defaultColWidth="10.28515625" defaultRowHeight="15" customHeight="1"/>
  <cols>
    <col min="1" max="1" width="11.7109375" style="10" bestFit="1" customWidth="1"/>
    <col min="2" max="2" width="7.85546875" bestFit="1" customWidth="1"/>
    <col min="3" max="3" width="39" bestFit="1" customWidth="1"/>
    <col min="4" max="4" width="10.140625" bestFit="1" customWidth="1"/>
    <col min="5" max="5" width="14.5703125" bestFit="1" customWidth="1"/>
  </cols>
  <sheetData>
    <row r="1" spans="1:10" ht="14.25" customHeight="1">
      <c r="A1" s="352" t="s">
        <v>71</v>
      </c>
      <c r="B1" s="353"/>
      <c r="C1" s="354"/>
      <c r="D1" s="11"/>
      <c r="E1" s="2"/>
      <c r="F1" s="5"/>
      <c r="G1" s="5"/>
      <c r="H1" s="5"/>
      <c r="I1" s="1"/>
      <c r="J1" s="1"/>
    </row>
    <row r="2" spans="1:10" ht="14.25" customHeight="1">
      <c r="A2" s="352" t="s">
        <v>247</v>
      </c>
      <c r="B2" s="353"/>
      <c r="C2" s="354"/>
      <c r="D2" s="11"/>
      <c r="E2" s="12"/>
      <c r="F2" s="5"/>
      <c r="G2" s="5"/>
      <c r="H2" s="5"/>
      <c r="I2" s="1"/>
      <c r="J2" s="1"/>
    </row>
    <row r="3" spans="1:10" ht="14.25" customHeight="1">
      <c r="A3" s="13" t="s">
        <v>0</v>
      </c>
      <c r="B3" s="13" t="s">
        <v>32</v>
      </c>
      <c r="C3" s="13" t="s">
        <v>22</v>
      </c>
      <c r="D3" s="14" t="s">
        <v>29</v>
      </c>
      <c r="E3" s="13" t="s">
        <v>33</v>
      </c>
    </row>
    <row r="4" spans="1:10" ht="14.25" customHeight="1">
      <c r="A4" s="15"/>
      <c r="B4" s="16" t="s">
        <v>34</v>
      </c>
      <c r="C4" s="17"/>
      <c r="D4" s="18" t="s">
        <v>35</v>
      </c>
      <c r="E4" s="19"/>
    </row>
    <row r="5" spans="1:10" s="103" customFormat="1" ht="14.25" customHeight="1">
      <c r="A5" s="136" t="s">
        <v>273</v>
      </c>
      <c r="B5" s="197" t="s">
        <v>274</v>
      </c>
      <c r="C5" s="187" t="s">
        <v>275</v>
      </c>
      <c r="D5" s="368">
        <v>2</v>
      </c>
      <c r="E5" s="213" t="s">
        <v>350</v>
      </c>
      <c r="F5" s="121"/>
    </row>
    <row r="6" spans="1:10" ht="14.25" customHeight="1">
      <c r="A6" s="122" t="s">
        <v>250</v>
      </c>
      <c r="B6" s="123">
        <v>100827</v>
      </c>
      <c r="C6" s="124" t="s">
        <v>251</v>
      </c>
      <c r="D6" s="369">
        <v>200</v>
      </c>
      <c r="E6" s="174" t="s">
        <v>307</v>
      </c>
      <c r="F6" s="121"/>
    </row>
    <row r="7" spans="1:10" ht="14.25" customHeight="1">
      <c r="A7" s="122" t="s">
        <v>250</v>
      </c>
      <c r="B7" s="123">
        <v>100828</v>
      </c>
      <c r="C7" s="124" t="s">
        <v>252</v>
      </c>
      <c r="D7" s="369">
        <v>150</v>
      </c>
      <c r="E7" s="174" t="s">
        <v>307</v>
      </c>
      <c r="F7" s="121"/>
    </row>
    <row r="8" spans="1:10" ht="14.25" customHeight="1">
      <c r="A8" s="122" t="s">
        <v>250</v>
      </c>
      <c r="B8" s="123">
        <v>100829</v>
      </c>
      <c r="C8" s="124" t="s">
        <v>253</v>
      </c>
      <c r="D8" s="369">
        <v>532.34</v>
      </c>
      <c r="E8" s="174" t="s">
        <v>307</v>
      </c>
      <c r="F8" s="121"/>
    </row>
    <row r="9" spans="1:10" ht="14.25" customHeight="1">
      <c r="A9" s="122" t="s">
        <v>250</v>
      </c>
      <c r="B9" s="123">
        <v>100830</v>
      </c>
      <c r="C9" s="124" t="s">
        <v>243</v>
      </c>
      <c r="D9" s="369">
        <v>36.6</v>
      </c>
      <c r="E9" s="174" t="s">
        <v>307</v>
      </c>
      <c r="F9" s="121"/>
    </row>
    <row r="10" spans="1:10" ht="14.25" customHeight="1" thickBot="1">
      <c r="A10" s="200" t="s">
        <v>250</v>
      </c>
      <c r="B10" s="201">
        <v>100831</v>
      </c>
      <c r="C10" s="188" t="s">
        <v>254</v>
      </c>
      <c r="D10" s="370">
        <v>53.76</v>
      </c>
      <c r="E10" s="174" t="s">
        <v>307</v>
      </c>
      <c r="F10" s="121"/>
    </row>
    <row r="11" spans="1:10" ht="14.25" customHeight="1">
      <c r="A11" s="202" t="s">
        <v>268</v>
      </c>
      <c r="B11" s="203">
        <v>100832</v>
      </c>
      <c r="C11" s="189" t="s">
        <v>269</v>
      </c>
      <c r="D11" s="371">
        <v>126.19</v>
      </c>
      <c r="E11" s="174" t="s">
        <v>307</v>
      </c>
      <c r="F11" s="121"/>
    </row>
    <row r="12" spans="1:10" ht="14.25" customHeight="1">
      <c r="A12" s="122" t="s">
        <v>268</v>
      </c>
      <c r="B12" s="123">
        <v>100833</v>
      </c>
      <c r="C12" s="124" t="s">
        <v>254</v>
      </c>
      <c r="D12" s="369">
        <v>120.61</v>
      </c>
      <c r="E12" s="174" t="s">
        <v>307</v>
      </c>
      <c r="F12" s="121"/>
    </row>
    <row r="13" spans="1:10" ht="14.25" customHeight="1">
      <c r="A13" s="122" t="s">
        <v>268</v>
      </c>
      <c r="B13" s="123">
        <v>100834</v>
      </c>
      <c r="C13" s="124" t="s">
        <v>270</v>
      </c>
      <c r="D13" s="369">
        <v>156</v>
      </c>
      <c r="E13" s="198"/>
      <c r="F13" s="121"/>
    </row>
    <row r="14" spans="1:10" ht="14.25" customHeight="1">
      <c r="A14" s="122" t="s">
        <v>268</v>
      </c>
      <c r="B14" s="123">
        <v>100835</v>
      </c>
      <c r="C14" s="124" t="s">
        <v>271</v>
      </c>
      <c r="D14" s="369">
        <v>93.15</v>
      </c>
      <c r="E14" s="174" t="s">
        <v>307</v>
      </c>
      <c r="F14" s="121"/>
    </row>
    <row r="15" spans="1:10" ht="14.25" customHeight="1">
      <c r="A15" s="122" t="s">
        <v>268</v>
      </c>
      <c r="B15" s="123">
        <v>100836</v>
      </c>
      <c r="C15" s="124" t="s">
        <v>253</v>
      </c>
      <c r="D15" s="369">
        <v>108.43</v>
      </c>
      <c r="E15" s="174" t="s">
        <v>307</v>
      </c>
      <c r="F15" s="121"/>
    </row>
    <row r="16" spans="1:10" ht="14.25" customHeight="1">
      <c r="A16" s="122" t="s">
        <v>268</v>
      </c>
      <c r="B16" s="123">
        <v>100837</v>
      </c>
      <c r="C16" s="124" t="s">
        <v>243</v>
      </c>
      <c r="D16" s="369">
        <v>36.799999999999997</v>
      </c>
      <c r="E16" s="174" t="s">
        <v>307</v>
      </c>
      <c r="F16" s="121"/>
    </row>
    <row r="17" spans="1:6" ht="14.25" customHeight="1">
      <c r="A17" s="122" t="s">
        <v>268</v>
      </c>
      <c r="B17" s="123">
        <v>100838</v>
      </c>
      <c r="C17" s="124" t="s">
        <v>286</v>
      </c>
      <c r="D17" s="369">
        <v>1439.1</v>
      </c>
      <c r="E17" s="174" t="s">
        <v>307</v>
      </c>
      <c r="F17" s="121"/>
    </row>
    <row r="18" spans="1:6" s="193" customFormat="1" ht="14.25" customHeight="1">
      <c r="A18" s="122" t="s">
        <v>351</v>
      </c>
      <c r="B18" s="197" t="s">
        <v>274</v>
      </c>
      <c r="C18" s="187" t="s">
        <v>275</v>
      </c>
      <c r="D18" s="369">
        <v>2</v>
      </c>
      <c r="E18" s="174" t="s">
        <v>350</v>
      </c>
      <c r="F18" s="121"/>
    </row>
    <row r="19" spans="1:6" ht="14.25" customHeight="1">
      <c r="A19" s="122" t="s">
        <v>287</v>
      </c>
      <c r="B19" s="123">
        <v>100839</v>
      </c>
      <c r="C19" s="124" t="s">
        <v>288</v>
      </c>
      <c r="D19" s="369">
        <v>489.89</v>
      </c>
      <c r="E19" s="174" t="s">
        <v>307</v>
      </c>
      <c r="F19" s="121"/>
    </row>
    <row r="20" spans="1:6" ht="14.25" customHeight="1">
      <c r="A20" s="122" t="s">
        <v>287</v>
      </c>
      <c r="B20" s="123">
        <v>100840</v>
      </c>
      <c r="C20" s="124" t="s">
        <v>289</v>
      </c>
      <c r="D20" s="369">
        <v>249</v>
      </c>
      <c r="E20" s="174" t="s">
        <v>307</v>
      </c>
      <c r="F20" s="121"/>
    </row>
    <row r="21" spans="1:6" ht="14.25" customHeight="1">
      <c r="A21" s="122" t="s">
        <v>287</v>
      </c>
      <c r="B21" s="123">
        <v>100841</v>
      </c>
      <c r="C21" s="124" t="s">
        <v>290</v>
      </c>
      <c r="D21" s="369">
        <v>1860.42</v>
      </c>
      <c r="E21" s="174" t="s">
        <v>307</v>
      </c>
      <c r="F21" s="121"/>
    </row>
    <row r="22" spans="1:6" ht="14.25" customHeight="1">
      <c r="A22" s="122" t="s">
        <v>287</v>
      </c>
      <c r="B22" s="123">
        <v>100842</v>
      </c>
      <c r="C22" s="124" t="s">
        <v>291</v>
      </c>
      <c r="D22" s="369">
        <v>674.1</v>
      </c>
      <c r="E22" s="174" t="s">
        <v>307</v>
      </c>
      <c r="F22" s="121"/>
    </row>
    <row r="23" spans="1:6" ht="14.25" customHeight="1">
      <c r="A23" s="122" t="s">
        <v>287</v>
      </c>
      <c r="B23" s="123">
        <v>100843</v>
      </c>
      <c r="C23" s="124" t="s">
        <v>30</v>
      </c>
      <c r="D23" s="369">
        <v>70</v>
      </c>
      <c r="E23" s="174" t="s">
        <v>307</v>
      </c>
      <c r="F23" s="121"/>
    </row>
    <row r="24" spans="1:6" s="167" customFormat="1" ht="14.25" customHeight="1">
      <c r="A24" s="122" t="s">
        <v>308</v>
      </c>
      <c r="B24" s="123" t="s">
        <v>274</v>
      </c>
      <c r="C24" s="124" t="s">
        <v>309</v>
      </c>
      <c r="D24" s="369">
        <v>2</v>
      </c>
      <c r="E24" s="174" t="s">
        <v>307</v>
      </c>
      <c r="F24" s="121"/>
    </row>
    <row r="25" spans="1:6" ht="14.25" customHeight="1">
      <c r="A25" s="122" t="s">
        <v>292</v>
      </c>
      <c r="B25" s="123">
        <v>100844</v>
      </c>
      <c r="C25" s="124" t="s">
        <v>293</v>
      </c>
      <c r="D25" s="369">
        <v>426</v>
      </c>
      <c r="E25" s="174" t="s">
        <v>307</v>
      </c>
      <c r="F25" s="121"/>
    </row>
    <row r="26" spans="1:6" ht="14.25" customHeight="1">
      <c r="A26" s="122" t="s">
        <v>292</v>
      </c>
      <c r="B26" s="123">
        <v>100845</v>
      </c>
      <c r="C26" s="124" t="s">
        <v>243</v>
      </c>
      <c r="D26" s="369">
        <v>23.4</v>
      </c>
      <c r="E26" s="174" t="s">
        <v>307</v>
      </c>
      <c r="F26" s="121"/>
    </row>
    <row r="27" spans="1:6" ht="14.25" customHeight="1">
      <c r="A27" s="122" t="s">
        <v>292</v>
      </c>
      <c r="B27" s="123">
        <v>100846</v>
      </c>
      <c r="C27" s="124" t="s">
        <v>254</v>
      </c>
      <c r="D27" s="369">
        <v>120.61</v>
      </c>
      <c r="E27" s="174" t="s">
        <v>307</v>
      </c>
      <c r="F27" s="121"/>
    </row>
    <row r="28" spans="1:6" ht="14.25" customHeight="1">
      <c r="A28" s="122" t="s">
        <v>292</v>
      </c>
      <c r="B28" s="123">
        <v>100847</v>
      </c>
      <c r="C28" s="124" t="s">
        <v>253</v>
      </c>
      <c r="D28" s="369">
        <v>130.80000000000001</v>
      </c>
      <c r="E28" s="175" t="s">
        <v>307</v>
      </c>
      <c r="F28" s="127"/>
    </row>
    <row r="29" spans="1:6" ht="14.25" customHeight="1">
      <c r="A29" s="122" t="s">
        <v>292</v>
      </c>
      <c r="B29" s="123">
        <v>100848</v>
      </c>
      <c r="C29" s="124" t="s">
        <v>294</v>
      </c>
      <c r="D29" s="369">
        <v>140.38</v>
      </c>
      <c r="E29" s="175" t="s">
        <v>307</v>
      </c>
      <c r="F29" s="214"/>
    </row>
    <row r="30" spans="1:6" ht="14.25" customHeight="1">
      <c r="A30" s="122" t="s">
        <v>302</v>
      </c>
      <c r="B30" s="123">
        <v>100849</v>
      </c>
      <c r="C30" s="124" t="s">
        <v>243</v>
      </c>
      <c r="D30" s="369">
        <v>23.4</v>
      </c>
      <c r="E30" s="175" t="s">
        <v>307</v>
      </c>
      <c r="F30" s="127"/>
    </row>
    <row r="31" spans="1:6" ht="14.25" customHeight="1">
      <c r="A31" s="204" t="s">
        <v>302</v>
      </c>
      <c r="B31" s="123">
        <v>100850</v>
      </c>
      <c r="C31" s="124" t="s">
        <v>253</v>
      </c>
      <c r="D31" s="372">
        <v>99.83</v>
      </c>
      <c r="E31" s="175" t="s">
        <v>307</v>
      </c>
      <c r="F31" s="127"/>
    </row>
    <row r="32" spans="1:6" s="173" customFormat="1" ht="14.25" customHeight="1">
      <c r="A32" s="204" t="s">
        <v>313</v>
      </c>
      <c r="B32" s="123" t="s">
        <v>274</v>
      </c>
      <c r="C32" s="124" t="s">
        <v>309</v>
      </c>
      <c r="D32" s="372">
        <v>2</v>
      </c>
      <c r="E32" s="175" t="s">
        <v>307</v>
      </c>
      <c r="F32" s="127"/>
    </row>
    <row r="33" spans="1:6" ht="14.25" customHeight="1">
      <c r="A33" s="204" t="s">
        <v>302</v>
      </c>
      <c r="B33" s="123">
        <v>100851</v>
      </c>
      <c r="C33" s="124" t="s">
        <v>254</v>
      </c>
      <c r="D33" s="372">
        <v>120.61</v>
      </c>
      <c r="E33" s="174" t="s">
        <v>307</v>
      </c>
      <c r="F33" s="121"/>
    </row>
    <row r="34" spans="1:6" ht="14.25" customHeight="1">
      <c r="A34" s="204" t="s">
        <v>302</v>
      </c>
      <c r="B34" s="123">
        <v>100852</v>
      </c>
      <c r="C34" s="126" t="s">
        <v>303</v>
      </c>
      <c r="D34" s="372">
        <v>223.44</v>
      </c>
      <c r="E34" s="174" t="s">
        <v>307</v>
      </c>
      <c r="F34" s="121"/>
    </row>
    <row r="35" spans="1:6" ht="14.25" customHeight="1">
      <c r="A35" s="204" t="s">
        <v>312</v>
      </c>
      <c r="B35" s="123">
        <v>100853</v>
      </c>
      <c r="C35" s="124" t="s">
        <v>30</v>
      </c>
      <c r="D35" s="372">
        <v>410</v>
      </c>
      <c r="E35" s="174" t="s">
        <v>307</v>
      </c>
      <c r="F35" s="121"/>
    </row>
    <row r="36" spans="1:6" ht="14.25" customHeight="1">
      <c r="A36" s="204" t="s">
        <v>312</v>
      </c>
      <c r="B36" s="123">
        <v>100854</v>
      </c>
      <c r="C36" s="190" t="s">
        <v>310</v>
      </c>
      <c r="D36" s="373">
        <v>130</v>
      </c>
      <c r="E36" s="174" t="s">
        <v>307</v>
      </c>
      <c r="F36" s="121"/>
    </row>
    <row r="37" spans="1:6" ht="14.25" customHeight="1">
      <c r="A37" s="204" t="s">
        <v>312</v>
      </c>
      <c r="B37" s="123">
        <v>100855</v>
      </c>
      <c r="C37" s="190" t="s">
        <v>311</v>
      </c>
      <c r="D37" s="373">
        <v>65.680000000000007</v>
      </c>
      <c r="E37" s="174" t="s">
        <v>307</v>
      </c>
      <c r="F37" s="205"/>
    </row>
    <row r="38" spans="1:6" s="173" customFormat="1" ht="14.25" customHeight="1">
      <c r="A38" s="206" t="s">
        <v>314</v>
      </c>
      <c r="B38" s="123" t="s">
        <v>274</v>
      </c>
      <c r="C38" s="124" t="s">
        <v>309</v>
      </c>
      <c r="D38" s="373">
        <v>2</v>
      </c>
      <c r="E38" s="174" t="s">
        <v>307</v>
      </c>
      <c r="F38" s="205"/>
    </row>
    <row r="39" spans="1:6" s="193" customFormat="1" ht="14.25" customHeight="1">
      <c r="A39" s="207" t="s">
        <v>344</v>
      </c>
      <c r="B39" s="123" t="s">
        <v>274</v>
      </c>
      <c r="C39" s="124" t="s">
        <v>309</v>
      </c>
      <c r="D39" s="373">
        <v>2</v>
      </c>
      <c r="E39" s="174" t="s">
        <v>307</v>
      </c>
      <c r="F39" s="205"/>
    </row>
    <row r="40" spans="1:6" ht="14.25" customHeight="1">
      <c r="A40" s="133" t="s">
        <v>317</v>
      </c>
      <c r="B40" s="123">
        <v>100856</v>
      </c>
      <c r="C40" s="124" t="s">
        <v>253</v>
      </c>
      <c r="D40" s="373">
        <v>93.53</v>
      </c>
      <c r="E40" s="174" t="s">
        <v>307</v>
      </c>
      <c r="F40" s="121"/>
    </row>
    <row r="41" spans="1:6" ht="14.25" customHeight="1">
      <c r="A41" s="206" t="s">
        <v>317</v>
      </c>
      <c r="B41" s="123">
        <v>100857</v>
      </c>
      <c r="C41" s="124" t="s">
        <v>254</v>
      </c>
      <c r="D41" s="22">
        <v>120.61</v>
      </c>
      <c r="E41" s="174" t="s">
        <v>307</v>
      </c>
      <c r="F41" s="121"/>
    </row>
    <row r="42" spans="1:6" ht="14.25" customHeight="1">
      <c r="A42" s="208" t="s">
        <v>317</v>
      </c>
      <c r="B42" s="123">
        <v>100858</v>
      </c>
      <c r="C42" s="191" t="s">
        <v>243</v>
      </c>
      <c r="D42" s="22">
        <v>23.4</v>
      </c>
      <c r="E42" s="174" t="s">
        <v>307</v>
      </c>
      <c r="F42" s="121"/>
    </row>
    <row r="43" spans="1:6" ht="14.25" customHeight="1">
      <c r="A43" s="208" t="s">
        <v>317</v>
      </c>
      <c r="B43" s="123">
        <v>100859</v>
      </c>
      <c r="C43" s="124" t="s">
        <v>253</v>
      </c>
      <c r="D43" s="22">
        <v>93.53</v>
      </c>
      <c r="E43" s="174" t="s">
        <v>307</v>
      </c>
      <c r="F43" s="121"/>
    </row>
    <row r="44" spans="1:6" ht="14.25" customHeight="1">
      <c r="A44" s="208" t="s">
        <v>317</v>
      </c>
      <c r="B44" s="123">
        <v>100860</v>
      </c>
      <c r="C44" s="191" t="s">
        <v>243</v>
      </c>
      <c r="D44" s="22">
        <v>23.4</v>
      </c>
      <c r="E44" s="174" t="s">
        <v>307</v>
      </c>
      <c r="F44" s="121"/>
    </row>
    <row r="45" spans="1:6" ht="14.25" customHeight="1">
      <c r="A45" s="208" t="s">
        <v>317</v>
      </c>
      <c r="B45" s="123">
        <v>100861</v>
      </c>
      <c r="C45" s="124" t="s">
        <v>254</v>
      </c>
      <c r="D45" s="22">
        <v>120.61</v>
      </c>
      <c r="E45" s="174" t="s">
        <v>307</v>
      </c>
      <c r="F45" s="121"/>
    </row>
    <row r="46" spans="1:6" ht="14.25" customHeight="1">
      <c r="A46" s="204" t="s">
        <v>317</v>
      </c>
      <c r="B46" s="123">
        <v>100862</v>
      </c>
      <c r="C46" s="126" t="s">
        <v>318</v>
      </c>
      <c r="D46" s="372">
        <v>240</v>
      </c>
      <c r="E46" s="209" t="s">
        <v>307</v>
      </c>
      <c r="F46" s="121"/>
    </row>
    <row r="47" spans="1:6" ht="14.25" customHeight="1">
      <c r="A47" s="204" t="s">
        <v>317</v>
      </c>
      <c r="B47" s="123">
        <v>100863</v>
      </c>
      <c r="C47" s="126" t="s">
        <v>319</v>
      </c>
      <c r="D47" s="372">
        <v>77</v>
      </c>
      <c r="E47" s="209" t="s">
        <v>307</v>
      </c>
      <c r="F47" s="121"/>
    </row>
    <row r="48" spans="1:6" ht="14.25" customHeight="1">
      <c r="A48" s="204" t="s">
        <v>317</v>
      </c>
      <c r="B48" s="123">
        <v>100864</v>
      </c>
      <c r="C48" s="126" t="s">
        <v>320</v>
      </c>
      <c r="D48" s="372">
        <v>130</v>
      </c>
      <c r="E48" s="209" t="s">
        <v>350</v>
      </c>
      <c r="F48" s="121"/>
    </row>
    <row r="49" spans="1:6" ht="14.25" customHeight="1">
      <c r="A49" s="204" t="s">
        <v>317</v>
      </c>
      <c r="B49" s="123">
        <v>100865</v>
      </c>
      <c r="C49" s="126" t="s">
        <v>321</v>
      </c>
      <c r="D49" s="372">
        <v>3.75</v>
      </c>
      <c r="E49" s="209" t="s">
        <v>307</v>
      </c>
      <c r="F49" s="121"/>
    </row>
    <row r="50" spans="1:6" ht="14.25" customHeight="1">
      <c r="A50" s="204" t="s">
        <v>317</v>
      </c>
      <c r="B50" s="123">
        <v>100866</v>
      </c>
      <c r="C50" s="126" t="s">
        <v>322</v>
      </c>
      <c r="D50" s="372">
        <v>48.99</v>
      </c>
      <c r="E50" s="209" t="s">
        <v>350</v>
      </c>
      <c r="F50" s="121"/>
    </row>
    <row r="51" spans="1:6" ht="14.25" customHeight="1">
      <c r="A51" s="204" t="s">
        <v>323</v>
      </c>
      <c r="B51" s="123">
        <v>100867</v>
      </c>
      <c r="C51" s="126" t="s">
        <v>324</v>
      </c>
      <c r="D51" s="372">
        <v>141.55000000000001</v>
      </c>
      <c r="E51" s="209" t="s">
        <v>307</v>
      </c>
      <c r="F51" s="121"/>
    </row>
    <row r="52" spans="1:6" ht="14.25" customHeight="1">
      <c r="A52" s="210" t="s">
        <v>323</v>
      </c>
      <c r="B52" s="211">
        <v>100868</v>
      </c>
      <c r="C52" s="192" t="s">
        <v>325</v>
      </c>
      <c r="D52" s="374">
        <v>36.5</v>
      </c>
      <c r="E52" s="212" t="s">
        <v>307</v>
      </c>
      <c r="F52" s="205"/>
    </row>
    <row r="53" spans="1:6" s="193" customFormat="1" ht="14.25" customHeight="1">
      <c r="A53" s="210" t="s">
        <v>346</v>
      </c>
      <c r="B53" s="123" t="s">
        <v>274</v>
      </c>
      <c r="C53" s="124" t="s">
        <v>309</v>
      </c>
      <c r="D53" s="374">
        <v>2</v>
      </c>
      <c r="E53" s="212" t="s">
        <v>307</v>
      </c>
      <c r="F53" s="205"/>
    </row>
    <row r="54" spans="1:6" s="193" customFormat="1" ht="14.25" customHeight="1">
      <c r="A54" s="210" t="s">
        <v>352</v>
      </c>
      <c r="B54" s="123" t="s">
        <v>276</v>
      </c>
      <c r="C54" s="124" t="s">
        <v>309</v>
      </c>
      <c r="D54" s="374">
        <v>2</v>
      </c>
      <c r="E54" s="212" t="s">
        <v>350</v>
      </c>
      <c r="F54" s="205"/>
    </row>
    <row r="55" spans="1:6" ht="14.25" customHeight="1">
      <c r="A55" s="39" t="s">
        <v>343</v>
      </c>
      <c r="B55" s="47">
        <v>100869</v>
      </c>
      <c r="C55" s="190" t="s">
        <v>310</v>
      </c>
      <c r="D55" s="375">
        <v>106.89</v>
      </c>
      <c r="E55" s="289" t="s">
        <v>307</v>
      </c>
    </row>
    <row r="56" spans="1:6" ht="14.25" customHeight="1">
      <c r="A56" s="39" t="s">
        <v>343</v>
      </c>
      <c r="B56" s="47">
        <v>100870</v>
      </c>
      <c r="C56" s="40" t="s">
        <v>334</v>
      </c>
      <c r="D56" s="375">
        <v>115.56</v>
      </c>
      <c r="E56" s="209" t="s">
        <v>307</v>
      </c>
    </row>
    <row r="57" spans="1:6" ht="14.25" customHeight="1">
      <c r="A57" s="39" t="s">
        <v>343</v>
      </c>
      <c r="B57" s="47">
        <v>100871</v>
      </c>
      <c r="C57" s="40" t="s">
        <v>335</v>
      </c>
      <c r="D57" s="375">
        <v>207</v>
      </c>
      <c r="E57" s="209" t="s">
        <v>307</v>
      </c>
    </row>
    <row r="58" spans="1:6" ht="14.25" customHeight="1">
      <c r="A58" s="39" t="s">
        <v>343</v>
      </c>
      <c r="B58" s="47">
        <v>100872</v>
      </c>
      <c r="C58" s="40" t="s">
        <v>270</v>
      </c>
      <c r="D58" s="375">
        <v>234</v>
      </c>
      <c r="E58" s="209" t="s">
        <v>307</v>
      </c>
    </row>
    <row r="59" spans="1:6" ht="14.25" customHeight="1">
      <c r="A59" s="39" t="s">
        <v>343</v>
      </c>
      <c r="B59" s="47">
        <v>100873</v>
      </c>
      <c r="C59" s="40" t="s">
        <v>336</v>
      </c>
      <c r="D59" s="375">
        <v>93.53</v>
      </c>
      <c r="E59" s="209" t="s">
        <v>307</v>
      </c>
    </row>
    <row r="60" spans="1:6" ht="14.25" customHeight="1">
      <c r="A60" s="39" t="s">
        <v>343</v>
      </c>
      <c r="B60" s="47">
        <v>100874</v>
      </c>
      <c r="C60" s="40" t="s">
        <v>337</v>
      </c>
      <c r="D60" s="375">
        <v>23.4</v>
      </c>
      <c r="E60" s="209" t="s">
        <v>307</v>
      </c>
    </row>
    <row r="61" spans="1:6" ht="14.25" customHeight="1">
      <c r="A61" s="39" t="s">
        <v>343</v>
      </c>
      <c r="B61" s="47">
        <v>100875</v>
      </c>
      <c r="C61" s="40" t="s">
        <v>254</v>
      </c>
      <c r="D61" s="375">
        <v>120.61</v>
      </c>
      <c r="E61" s="209" t="s">
        <v>307</v>
      </c>
    </row>
    <row r="62" spans="1:6" ht="14.25" customHeight="1">
      <c r="A62" s="39" t="s">
        <v>343</v>
      </c>
      <c r="B62" s="47">
        <v>100876</v>
      </c>
      <c r="C62" s="40" t="s">
        <v>338</v>
      </c>
      <c r="D62" s="375">
        <v>93.53</v>
      </c>
      <c r="E62" s="209" t="s">
        <v>307</v>
      </c>
    </row>
    <row r="63" spans="1:6" ht="14.25" customHeight="1">
      <c r="A63" s="39" t="s">
        <v>343</v>
      </c>
      <c r="B63" s="47">
        <v>100877</v>
      </c>
      <c r="C63" s="40" t="s">
        <v>339</v>
      </c>
      <c r="D63" s="375">
        <v>23.4</v>
      </c>
      <c r="E63" s="209" t="s">
        <v>307</v>
      </c>
    </row>
    <row r="64" spans="1:6" ht="14.25" customHeight="1">
      <c r="A64" s="39" t="s">
        <v>343</v>
      </c>
      <c r="B64" s="47">
        <v>100878</v>
      </c>
      <c r="C64" s="40" t="s">
        <v>254</v>
      </c>
      <c r="D64" s="375">
        <v>120.61</v>
      </c>
      <c r="E64" s="209" t="s">
        <v>307</v>
      </c>
    </row>
    <row r="65" spans="1:5" ht="14.25" customHeight="1">
      <c r="A65" s="39" t="s">
        <v>343</v>
      </c>
      <c r="B65" s="47">
        <v>100879</v>
      </c>
      <c r="C65" s="40" t="s">
        <v>342</v>
      </c>
      <c r="D65" s="375">
        <v>36.5</v>
      </c>
      <c r="E65" s="209" t="s">
        <v>307</v>
      </c>
    </row>
    <row r="66" spans="1:5" s="194" customFormat="1" ht="14.25" customHeight="1">
      <c r="A66" s="210" t="s">
        <v>366</v>
      </c>
      <c r="B66" s="123" t="s">
        <v>276</v>
      </c>
      <c r="C66" s="124" t="s">
        <v>309</v>
      </c>
      <c r="D66" s="374">
        <v>2</v>
      </c>
      <c r="E66" s="212" t="s">
        <v>350</v>
      </c>
    </row>
    <row r="67" spans="1:5" ht="14.25" customHeight="1">
      <c r="A67" s="39" t="s">
        <v>358</v>
      </c>
      <c r="B67" s="47">
        <v>100880</v>
      </c>
      <c r="C67" s="126" t="s">
        <v>320</v>
      </c>
      <c r="D67" s="375">
        <v>90</v>
      </c>
      <c r="E67" s="209" t="s">
        <v>307</v>
      </c>
    </row>
    <row r="68" spans="1:5" ht="14.25" customHeight="1">
      <c r="A68" s="39" t="s">
        <v>359</v>
      </c>
      <c r="B68" s="47">
        <v>100881</v>
      </c>
      <c r="C68" s="40" t="s">
        <v>254</v>
      </c>
      <c r="D68" s="375">
        <v>120.61</v>
      </c>
      <c r="E68" s="209" t="s">
        <v>307</v>
      </c>
    </row>
    <row r="69" spans="1:5" ht="14.25" customHeight="1">
      <c r="A69" s="39" t="s">
        <v>360</v>
      </c>
      <c r="B69" s="47">
        <v>100882</v>
      </c>
      <c r="C69" s="40" t="s">
        <v>361</v>
      </c>
      <c r="D69" s="375">
        <v>23.4</v>
      </c>
      <c r="E69" s="209" t="s">
        <v>307</v>
      </c>
    </row>
    <row r="70" spans="1:5" ht="14.25" customHeight="1">
      <c r="A70" s="39" t="s">
        <v>359</v>
      </c>
      <c r="B70" s="47">
        <v>100883</v>
      </c>
      <c r="C70" s="40" t="s">
        <v>362</v>
      </c>
      <c r="D70" s="375">
        <v>128.11000000000001</v>
      </c>
      <c r="E70" s="209" t="s">
        <v>307</v>
      </c>
    </row>
    <row r="71" spans="1:5" ht="14.25" customHeight="1">
      <c r="A71" s="39" t="s">
        <v>363</v>
      </c>
      <c r="B71" s="47">
        <v>100884</v>
      </c>
      <c r="C71" s="126" t="s">
        <v>364</v>
      </c>
      <c r="D71" s="375">
        <v>1733</v>
      </c>
      <c r="E71" s="209" t="s">
        <v>307</v>
      </c>
    </row>
    <row r="72" spans="1:5" ht="14.25" customHeight="1">
      <c r="A72" s="39" t="s">
        <v>363</v>
      </c>
      <c r="B72" s="47">
        <v>100885</v>
      </c>
      <c r="C72" s="40" t="s">
        <v>365</v>
      </c>
      <c r="D72" s="375">
        <v>8112</v>
      </c>
      <c r="E72" s="209" t="s">
        <v>350</v>
      </c>
    </row>
    <row r="73" spans="1:5" ht="14.25" customHeight="1">
      <c r="A73" s="39" t="s">
        <v>363</v>
      </c>
      <c r="B73" s="221">
        <v>100886</v>
      </c>
      <c r="C73" s="222" t="s">
        <v>310</v>
      </c>
      <c r="D73" s="376">
        <v>186.07</v>
      </c>
      <c r="E73" s="209" t="s">
        <v>350</v>
      </c>
    </row>
    <row r="74" spans="1:5" ht="14.25" customHeight="1">
      <c r="A74" s="219" t="s">
        <v>372</v>
      </c>
      <c r="B74" s="330">
        <v>100887</v>
      </c>
      <c r="C74" s="227" t="s">
        <v>367</v>
      </c>
      <c r="D74" s="377">
        <v>120.61</v>
      </c>
      <c r="E74" s="209" t="s">
        <v>350</v>
      </c>
    </row>
    <row r="75" spans="1:5" ht="14.25" customHeight="1">
      <c r="A75" s="219" t="s">
        <v>372</v>
      </c>
      <c r="B75" s="330">
        <v>100888</v>
      </c>
      <c r="C75" s="228" t="s">
        <v>368</v>
      </c>
      <c r="D75" s="377">
        <v>180</v>
      </c>
      <c r="E75" s="209" t="s">
        <v>350</v>
      </c>
    </row>
    <row r="76" spans="1:5" ht="14.25" customHeight="1">
      <c r="A76" s="219" t="s">
        <v>372</v>
      </c>
      <c r="B76" s="330">
        <v>100889</v>
      </c>
      <c r="C76" s="227" t="s">
        <v>243</v>
      </c>
      <c r="D76" s="377">
        <v>23.4</v>
      </c>
      <c r="E76" s="209" t="s">
        <v>350</v>
      </c>
    </row>
    <row r="77" spans="1:5" ht="14.25" customHeight="1">
      <c r="A77" s="219" t="s">
        <v>372</v>
      </c>
      <c r="B77" s="330">
        <v>100890</v>
      </c>
      <c r="C77" s="227" t="s">
        <v>369</v>
      </c>
      <c r="D77" s="377">
        <v>102.98</v>
      </c>
      <c r="E77" s="209" t="s">
        <v>350</v>
      </c>
    </row>
    <row r="78" spans="1:5" ht="14.25" customHeight="1">
      <c r="A78" s="269" t="s">
        <v>372</v>
      </c>
      <c r="B78" s="331">
        <v>100891</v>
      </c>
      <c r="C78" s="227" t="s">
        <v>370</v>
      </c>
      <c r="D78" s="377">
        <v>52.8</v>
      </c>
      <c r="E78" s="209" t="s">
        <v>350</v>
      </c>
    </row>
    <row r="79" spans="1:5" ht="14.25" customHeight="1">
      <c r="A79" s="269" t="s">
        <v>372</v>
      </c>
      <c r="B79" s="331">
        <v>100892</v>
      </c>
      <c r="C79" s="227" t="s">
        <v>371</v>
      </c>
      <c r="D79" s="377">
        <v>346.67</v>
      </c>
      <c r="E79" s="209" t="s">
        <v>350</v>
      </c>
    </row>
    <row r="80" spans="1:5" s="268" customFormat="1" ht="14.25" customHeight="1">
      <c r="A80" s="269" t="s">
        <v>401</v>
      </c>
      <c r="B80" s="272" t="s">
        <v>276</v>
      </c>
      <c r="C80" s="273" t="s">
        <v>309</v>
      </c>
      <c r="D80" s="22">
        <v>2</v>
      </c>
      <c r="E80" s="290" t="s">
        <v>350</v>
      </c>
    </row>
    <row r="81" spans="1:6" ht="14.25" customHeight="1">
      <c r="A81" s="123" t="s">
        <v>377</v>
      </c>
      <c r="B81" s="270" t="s">
        <v>378</v>
      </c>
      <c r="C81" s="271" t="s">
        <v>383</v>
      </c>
      <c r="D81" s="378">
        <v>99.99</v>
      </c>
      <c r="E81" s="209" t="s">
        <v>350</v>
      </c>
      <c r="F81" s="53"/>
    </row>
    <row r="82" spans="1:6" ht="14.25" customHeight="1">
      <c r="A82" s="123" t="s">
        <v>377</v>
      </c>
      <c r="B82" s="272" t="s">
        <v>379</v>
      </c>
      <c r="C82" s="273" t="s">
        <v>254</v>
      </c>
      <c r="D82" s="22">
        <v>120.61</v>
      </c>
      <c r="E82" s="209" t="s">
        <v>350</v>
      </c>
    </row>
    <row r="83" spans="1:6" ht="14.25" customHeight="1">
      <c r="A83" s="123" t="s">
        <v>377</v>
      </c>
      <c r="B83" s="272" t="s">
        <v>380</v>
      </c>
      <c r="C83" s="273" t="s">
        <v>243</v>
      </c>
      <c r="D83" s="22">
        <v>23.2</v>
      </c>
      <c r="E83" s="209" t="s">
        <v>350</v>
      </c>
    </row>
    <row r="84" spans="1:6" ht="14.25" customHeight="1">
      <c r="A84" s="123" t="s">
        <v>381</v>
      </c>
      <c r="B84" s="272" t="s">
        <v>382</v>
      </c>
      <c r="C84" s="273" t="s">
        <v>369</v>
      </c>
      <c r="D84" s="22">
        <v>105.28</v>
      </c>
      <c r="E84" s="209" t="s">
        <v>350</v>
      </c>
    </row>
    <row r="85" spans="1:6" ht="14.25" customHeight="1">
      <c r="A85" s="123" t="s">
        <v>384</v>
      </c>
      <c r="B85" s="272" t="s">
        <v>385</v>
      </c>
      <c r="C85" s="273" t="s">
        <v>386</v>
      </c>
      <c r="D85" s="22">
        <v>391.42</v>
      </c>
      <c r="E85" s="209" t="s">
        <v>350</v>
      </c>
    </row>
    <row r="86" spans="1:6" s="268" customFormat="1" ht="14.25" customHeight="1">
      <c r="A86" s="123" t="s">
        <v>400</v>
      </c>
      <c r="B86" s="272" t="s">
        <v>276</v>
      </c>
      <c r="C86" s="273" t="s">
        <v>309</v>
      </c>
      <c r="D86" s="22">
        <v>2</v>
      </c>
      <c r="E86" s="209" t="s">
        <v>350</v>
      </c>
    </row>
    <row r="87" spans="1:6" ht="14.25" customHeight="1">
      <c r="A87" s="285" t="s">
        <v>393</v>
      </c>
      <c r="B87" s="286" t="s">
        <v>387</v>
      </c>
      <c r="C87" s="287" t="s">
        <v>394</v>
      </c>
      <c r="D87" s="379">
        <v>0</v>
      </c>
      <c r="E87" s="290" t="s">
        <v>408</v>
      </c>
    </row>
    <row r="88" spans="1:6" ht="14.25" customHeight="1">
      <c r="A88" s="123" t="s">
        <v>393</v>
      </c>
      <c r="B88" s="272" t="s">
        <v>388</v>
      </c>
      <c r="C88" s="273" t="s">
        <v>395</v>
      </c>
      <c r="D88" s="22">
        <v>58</v>
      </c>
      <c r="E88" s="209" t="s">
        <v>307</v>
      </c>
    </row>
    <row r="89" spans="1:6" ht="14.25" customHeight="1">
      <c r="A89" s="123" t="s">
        <v>393</v>
      </c>
      <c r="B89" s="272" t="s">
        <v>389</v>
      </c>
      <c r="C89" s="273" t="s">
        <v>396</v>
      </c>
      <c r="D89" s="22">
        <v>1200</v>
      </c>
      <c r="E89" s="209" t="s">
        <v>307</v>
      </c>
    </row>
    <row r="90" spans="1:6" ht="14.25" customHeight="1">
      <c r="A90" s="123" t="s">
        <v>399</v>
      </c>
      <c r="B90" s="272" t="s">
        <v>390</v>
      </c>
      <c r="C90" s="222" t="s">
        <v>310</v>
      </c>
      <c r="D90" s="22">
        <v>171.11</v>
      </c>
      <c r="E90" s="209" t="s">
        <v>307</v>
      </c>
    </row>
    <row r="91" spans="1:6" ht="14.25" customHeight="1">
      <c r="A91" s="123" t="s">
        <v>399</v>
      </c>
      <c r="B91" s="272" t="s">
        <v>397</v>
      </c>
      <c r="C91" s="273" t="s">
        <v>269</v>
      </c>
      <c r="D91" s="22">
        <v>114</v>
      </c>
      <c r="E91" s="209" t="s">
        <v>307</v>
      </c>
    </row>
    <row r="92" spans="1:6" ht="14.25" customHeight="1">
      <c r="A92" s="123" t="s">
        <v>399</v>
      </c>
      <c r="B92" s="272" t="s">
        <v>398</v>
      </c>
      <c r="C92" s="273" t="s">
        <v>269</v>
      </c>
      <c r="D92" s="22">
        <v>114</v>
      </c>
      <c r="E92" s="209" t="s">
        <v>307</v>
      </c>
    </row>
    <row r="93" spans="1:6" s="274" customFormat="1" ht="14.25" customHeight="1">
      <c r="A93" s="123" t="s">
        <v>402</v>
      </c>
      <c r="B93" s="272" t="s">
        <v>391</v>
      </c>
      <c r="C93" s="273" t="s">
        <v>254</v>
      </c>
      <c r="D93" s="22">
        <v>120.61</v>
      </c>
      <c r="E93" s="209" t="s">
        <v>307</v>
      </c>
    </row>
    <row r="94" spans="1:6" s="274" customFormat="1" ht="14.25" customHeight="1">
      <c r="A94" s="123" t="s">
        <v>402</v>
      </c>
      <c r="B94" s="272" t="s">
        <v>392</v>
      </c>
      <c r="C94" s="273" t="s">
        <v>243</v>
      </c>
      <c r="D94" s="22">
        <v>23.4</v>
      </c>
      <c r="E94" s="209" t="s">
        <v>307</v>
      </c>
    </row>
    <row r="95" spans="1:6" ht="14.25" customHeight="1">
      <c r="A95" s="123" t="s">
        <v>402</v>
      </c>
      <c r="B95" s="272" t="s">
        <v>403</v>
      </c>
      <c r="C95" s="273" t="s">
        <v>404</v>
      </c>
      <c r="D95" s="22">
        <v>106.13</v>
      </c>
      <c r="E95" s="209" t="s">
        <v>307</v>
      </c>
    </row>
    <row r="96" spans="1:6" s="275" customFormat="1" ht="14.25" customHeight="1">
      <c r="A96" s="281" t="s">
        <v>409</v>
      </c>
      <c r="B96" s="282" t="s">
        <v>410</v>
      </c>
      <c r="C96" s="283" t="s">
        <v>411</v>
      </c>
      <c r="D96" s="380">
        <v>110</v>
      </c>
      <c r="E96" s="291" t="s">
        <v>416</v>
      </c>
    </row>
    <row r="97" spans="1:6" s="275" customFormat="1" ht="14.25" customHeight="1">
      <c r="A97" s="281" t="s">
        <v>412</v>
      </c>
      <c r="B97" s="282" t="s">
        <v>413</v>
      </c>
      <c r="C97" s="288" t="s">
        <v>394</v>
      </c>
      <c r="D97" s="380">
        <v>4701.2</v>
      </c>
      <c r="E97" s="209" t="s">
        <v>307</v>
      </c>
    </row>
    <row r="98" spans="1:6" s="275" customFormat="1" ht="14.25" customHeight="1">
      <c r="A98" s="281" t="s">
        <v>412</v>
      </c>
      <c r="B98" s="282" t="s">
        <v>414</v>
      </c>
      <c r="C98" s="283" t="s">
        <v>415</v>
      </c>
      <c r="D98" s="380">
        <v>200</v>
      </c>
      <c r="E98" s="209" t="s">
        <v>307</v>
      </c>
    </row>
    <row r="99" spans="1:6" s="275" customFormat="1" ht="14.25" customHeight="1">
      <c r="A99" s="123" t="s">
        <v>417</v>
      </c>
      <c r="B99" s="272" t="s">
        <v>276</v>
      </c>
      <c r="C99" s="273" t="s">
        <v>309</v>
      </c>
      <c r="D99" s="22">
        <v>2</v>
      </c>
      <c r="E99" s="209" t="s">
        <v>350</v>
      </c>
    </row>
    <row r="100" spans="1:6" ht="14.25" customHeight="1">
      <c r="A100" s="292" t="s">
        <v>43</v>
      </c>
      <c r="B100" s="293"/>
      <c r="C100" s="293"/>
      <c r="D100" s="294">
        <f>SUM(D5:D99)</f>
        <v>29541.040000000005</v>
      </c>
      <c r="E100" s="295"/>
      <c r="F100" s="304"/>
    </row>
    <row r="101" spans="1:6" ht="14.25" customHeight="1">
      <c r="D101" s="20"/>
      <c r="E101" s="10"/>
    </row>
    <row r="102" spans="1:6" ht="14.25" customHeight="1">
      <c r="D102" s="20"/>
      <c r="E102" s="10"/>
    </row>
    <row r="103" spans="1:6" ht="14.25" customHeight="1">
      <c r="D103" s="20"/>
      <c r="E103" s="10"/>
    </row>
    <row r="104" spans="1:6" ht="14.25" customHeight="1">
      <c r="D104" s="20"/>
      <c r="E104" s="10"/>
    </row>
    <row r="105" spans="1:6" ht="14.25" customHeight="1">
      <c r="D105" s="20"/>
      <c r="E105" s="10"/>
    </row>
    <row r="106" spans="1:6" ht="14.25" customHeight="1">
      <c r="D106" s="20"/>
      <c r="E106" s="10"/>
    </row>
    <row r="107" spans="1:6" ht="14.25" customHeight="1">
      <c r="D107" s="20"/>
      <c r="E107" s="10"/>
    </row>
    <row r="108" spans="1:6" ht="14.25" customHeight="1">
      <c r="D108" s="20"/>
      <c r="E108" s="10"/>
    </row>
    <row r="109" spans="1:6" ht="14.25" customHeight="1">
      <c r="D109" s="20"/>
      <c r="E109" s="10"/>
    </row>
    <row r="110" spans="1:6" ht="14.25" customHeight="1">
      <c r="D110" s="20"/>
      <c r="E110" s="10"/>
    </row>
    <row r="111" spans="1:6" ht="14.25" customHeight="1">
      <c r="D111" s="20"/>
      <c r="E111" s="10"/>
    </row>
    <row r="112" spans="1:6" ht="14.25" customHeight="1">
      <c r="D112" s="20"/>
      <c r="E112" s="10"/>
    </row>
    <row r="113" spans="4:5" ht="14.25" customHeight="1">
      <c r="D113" s="20"/>
      <c r="E113" s="10"/>
    </row>
    <row r="114" spans="4:5" ht="14.25" customHeight="1">
      <c r="D114" s="20"/>
      <c r="E114" s="10"/>
    </row>
    <row r="115" spans="4:5" ht="14.25" customHeight="1">
      <c r="D115" s="20"/>
      <c r="E115" s="10"/>
    </row>
    <row r="116" spans="4:5" ht="14.25" customHeight="1">
      <c r="D116" s="20"/>
      <c r="E116" s="10"/>
    </row>
    <row r="117" spans="4:5" ht="14.25" customHeight="1">
      <c r="D117" s="20"/>
      <c r="E117" s="10"/>
    </row>
    <row r="118" spans="4:5" ht="14.25" customHeight="1">
      <c r="D118" s="20"/>
      <c r="E118" s="10"/>
    </row>
    <row r="119" spans="4:5" ht="14.25" customHeight="1">
      <c r="D119" s="20"/>
      <c r="E119" s="10"/>
    </row>
    <row r="120" spans="4:5" ht="14.25" customHeight="1">
      <c r="D120" s="20"/>
      <c r="E120" s="10"/>
    </row>
    <row r="121" spans="4:5" ht="14.25" customHeight="1">
      <c r="D121" s="20"/>
      <c r="E121" s="10"/>
    </row>
    <row r="122" spans="4:5" ht="14.25" customHeight="1">
      <c r="D122" s="20"/>
      <c r="E122" s="10"/>
    </row>
    <row r="123" spans="4:5" ht="14.25" customHeight="1">
      <c r="D123" s="20"/>
      <c r="E123" s="10"/>
    </row>
    <row r="124" spans="4:5" ht="14.25" customHeight="1">
      <c r="D124" s="20"/>
      <c r="E124" s="10"/>
    </row>
    <row r="125" spans="4:5" ht="14.25" customHeight="1">
      <c r="D125" s="20"/>
      <c r="E125" s="10"/>
    </row>
    <row r="126" spans="4:5" ht="14.25" customHeight="1">
      <c r="D126" s="20"/>
      <c r="E126" s="10"/>
    </row>
    <row r="127" spans="4:5" ht="14.25" customHeight="1">
      <c r="D127" s="20"/>
      <c r="E127" s="10"/>
    </row>
    <row r="128" spans="4:5" ht="14.25" customHeight="1">
      <c r="D128" s="20"/>
      <c r="E128" s="10"/>
    </row>
    <row r="129" spans="4:5" ht="14.25" customHeight="1">
      <c r="D129" s="20"/>
      <c r="E129" s="10"/>
    </row>
    <row r="130" spans="4:5" ht="14.25" customHeight="1">
      <c r="D130" s="20"/>
      <c r="E130" s="10"/>
    </row>
    <row r="131" spans="4:5" ht="14.25" customHeight="1">
      <c r="D131" s="20"/>
      <c r="E131" s="10"/>
    </row>
    <row r="132" spans="4:5" ht="14.25" customHeight="1">
      <c r="D132" s="20"/>
      <c r="E132" s="10"/>
    </row>
    <row r="133" spans="4:5" ht="14.25" customHeight="1">
      <c r="D133" s="20"/>
      <c r="E133" s="10"/>
    </row>
    <row r="134" spans="4:5" ht="14.25" customHeight="1">
      <c r="D134" s="20"/>
      <c r="E134" s="10"/>
    </row>
    <row r="135" spans="4:5" ht="14.25" customHeight="1">
      <c r="D135" s="20"/>
      <c r="E135" s="10"/>
    </row>
    <row r="136" spans="4:5" ht="14.25" customHeight="1">
      <c r="D136" s="20"/>
      <c r="E136" s="10"/>
    </row>
    <row r="137" spans="4:5" ht="14.25" customHeight="1">
      <c r="D137" s="20"/>
      <c r="E137" s="10"/>
    </row>
    <row r="138" spans="4:5" ht="14.25" customHeight="1">
      <c r="D138" s="20"/>
      <c r="E138" s="10"/>
    </row>
    <row r="139" spans="4:5" ht="14.25" customHeight="1">
      <c r="D139" s="20"/>
      <c r="E139" s="10"/>
    </row>
    <row r="140" spans="4:5" ht="14.25" customHeight="1">
      <c r="D140" s="20"/>
      <c r="E140" s="10"/>
    </row>
    <row r="141" spans="4:5" ht="14.25" customHeight="1">
      <c r="D141" s="20"/>
      <c r="E141" s="10"/>
    </row>
    <row r="142" spans="4:5" ht="14.25" customHeight="1">
      <c r="D142" s="20"/>
      <c r="E142" s="10"/>
    </row>
    <row r="143" spans="4:5" ht="14.25" customHeight="1">
      <c r="D143" s="20"/>
      <c r="E143" s="10"/>
    </row>
    <row r="144" spans="4:5" ht="14.25" customHeight="1">
      <c r="D144" s="20"/>
      <c r="E144" s="10"/>
    </row>
    <row r="145" spans="4:5" ht="14.25" customHeight="1">
      <c r="D145" s="20"/>
      <c r="E145" s="10"/>
    </row>
    <row r="146" spans="4:5" ht="14.25" customHeight="1">
      <c r="D146" s="20"/>
      <c r="E146" s="10"/>
    </row>
    <row r="147" spans="4:5" ht="14.25" customHeight="1">
      <c r="D147" s="20"/>
      <c r="E147" s="10"/>
    </row>
    <row r="148" spans="4:5" ht="14.25" customHeight="1">
      <c r="D148" s="20"/>
      <c r="E148" s="10"/>
    </row>
    <row r="149" spans="4:5" ht="14.25" customHeight="1">
      <c r="D149" s="20"/>
      <c r="E149" s="10"/>
    </row>
    <row r="150" spans="4:5" ht="14.25" customHeight="1">
      <c r="D150" s="20"/>
      <c r="E150" s="10"/>
    </row>
    <row r="151" spans="4:5" ht="14.25" customHeight="1">
      <c r="D151" s="20"/>
      <c r="E151" s="10"/>
    </row>
    <row r="152" spans="4:5" ht="14.25" customHeight="1">
      <c r="D152" s="20"/>
      <c r="E152" s="10"/>
    </row>
    <row r="153" spans="4:5" ht="14.25" customHeight="1">
      <c r="D153" s="20"/>
      <c r="E153" s="10"/>
    </row>
    <row r="154" spans="4:5" ht="14.25" customHeight="1">
      <c r="D154" s="20"/>
      <c r="E154" s="10"/>
    </row>
    <row r="155" spans="4:5" ht="14.25" customHeight="1">
      <c r="D155" s="20"/>
      <c r="E155" s="10"/>
    </row>
    <row r="156" spans="4:5" ht="14.25" customHeight="1">
      <c r="D156" s="20"/>
      <c r="E156" s="10"/>
    </row>
    <row r="157" spans="4:5" ht="14.25" customHeight="1">
      <c r="D157" s="20"/>
      <c r="E157" s="10"/>
    </row>
    <row r="158" spans="4:5" ht="14.25" customHeight="1">
      <c r="D158" s="20"/>
      <c r="E158" s="10"/>
    </row>
    <row r="159" spans="4:5" ht="14.25" customHeight="1">
      <c r="D159" s="20"/>
      <c r="E159" s="10"/>
    </row>
    <row r="160" spans="4:5" ht="14.25" customHeight="1">
      <c r="D160" s="20"/>
      <c r="E160" s="10"/>
    </row>
    <row r="161" spans="4:5" ht="14.25" customHeight="1">
      <c r="D161" s="20"/>
      <c r="E161" s="10"/>
    </row>
    <row r="162" spans="4:5" ht="14.25" customHeight="1">
      <c r="D162" s="20"/>
      <c r="E162" s="10"/>
    </row>
    <row r="163" spans="4:5" ht="14.25" customHeight="1">
      <c r="D163" s="20"/>
      <c r="E163" s="10"/>
    </row>
    <row r="164" spans="4:5" ht="14.25" customHeight="1">
      <c r="D164" s="20"/>
      <c r="E164" s="10"/>
    </row>
    <row r="165" spans="4:5" ht="14.25" customHeight="1">
      <c r="D165" s="20"/>
      <c r="E165" s="10"/>
    </row>
    <row r="166" spans="4:5" ht="14.25" customHeight="1">
      <c r="D166" s="20"/>
      <c r="E166" s="10"/>
    </row>
    <row r="167" spans="4:5" ht="14.25" customHeight="1">
      <c r="D167" s="20"/>
      <c r="E167" s="10"/>
    </row>
    <row r="168" spans="4:5" ht="14.25" customHeight="1">
      <c r="D168" s="20"/>
      <c r="E168" s="10"/>
    </row>
    <row r="169" spans="4:5" ht="14.25" customHeight="1">
      <c r="D169" s="20"/>
      <c r="E169" s="10"/>
    </row>
    <row r="170" spans="4:5" ht="14.25" customHeight="1">
      <c r="D170" s="20"/>
      <c r="E170" s="10"/>
    </row>
    <row r="171" spans="4:5" ht="14.25" customHeight="1">
      <c r="D171" s="20"/>
      <c r="E171" s="10"/>
    </row>
    <row r="172" spans="4:5" ht="14.25" customHeight="1">
      <c r="D172" s="20"/>
      <c r="E172" s="10"/>
    </row>
    <row r="173" spans="4:5" ht="14.25" customHeight="1">
      <c r="D173" s="20"/>
      <c r="E173" s="10"/>
    </row>
    <row r="174" spans="4:5" ht="14.25" customHeight="1">
      <c r="D174" s="20"/>
      <c r="E174" s="10"/>
    </row>
    <row r="175" spans="4:5" ht="14.25" customHeight="1">
      <c r="D175" s="20"/>
      <c r="E175" s="10"/>
    </row>
    <row r="176" spans="4:5" ht="14.25" customHeight="1">
      <c r="D176" s="20"/>
      <c r="E176" s="10"/>
    </row>
    <row r="177" spans="4:5" ht="14.25" customHeight="1">
      <c r="D177" s="20"/>
      <c r="E177" s="10"/>
    </row>
    <row r="178" spans="4:5" ht="14.25" customHeight="1">
      <c r="D178" s="20"/>
      <c r="E178" s="10"/>
    </row>
    <row r="179" spans="4:5" ht="14.25" customHeight="1">
      <c r="D179" s="20"/>
      <c r="E179" s="10"/>
    </row>
    <row r="180" spans="4:5" ht="14.25" customHeight="1">
      <c r="D180" s="20"/>
      <c r="E180" s="10"/>
    </row>
    <row r="181" spans="4:5" ht="14.25" customHeight="1">
      <c r="D181" s="20"/>
      <c r="E181" s="10"/>
    </row>
    <row r="182" spans="4:5" ht="14.25" customHeight="1">
      <c r="D182" s="20"/>
      <c r="E182" s="10"/>
    </row>
    <row r="183" spans="4:5" ht="14.25" customHeight="1">
      <c r="D183" s="20"/>
      <c r="E183" s="10"/>
    </row>
    <row r="184" spans="4:5" ht="14.25" customHeight="1">
      <c r="D184" s="20"/>
      <c r="E184" s="10"/>
    </row>
    <row r="185" spans="4:5" ht="14.25" customHeight="1">
      <c r="D185" s="20"/>
      <c r="E185" s="10"/>
    </row>
    <row r="186" spans="4:5" ht="14.25" customHeight="1">
      <c r="D186" s="20"/>
      <c r="E186" s="10"/>
    </row>
    <row r="187" spans="4:5" ht="14.25" customHeight="1">
      <c r="D187" s="20"/>
      <c r="E187" s="10"/>
    </row>
    <row r="188" spans="4:5" ht="14.25" customHeight="1">
      <c r="D188" s="20"/>
      <c r="E188" s="10"/>
    </row>
    <row r="189" spans="4:5" ht="14.25" customHeight="1">
      <c r="D189" s="20"/>
      <c r="E189" s="10"/>
    </row>
    <row r="190" spans="4:5" ht="14.25" customHeight="1">
      <c r="D190" s="20"/>
      <c r="E190" s="10"/>
    </row>
    <row r="191" spans="4:5" ht="14.25" customHeight="1">
      <c r="D191" s="20"/>
      <c r="E191" s="10"/>
    </row>
    <row r="192" spans="4:5" ht="14.25" customHeight="1">
      <c r="D192" s="20"/>
      <c r="E192" s="10"/>
    </row>
    <row r="193" spans="4:5" ht="14.25" customHeight="1">
      <c r="D193" s="20"/>
      <c r="E193" s="10"/>
    </row>
    <row r="194" spans="4:5" ht="14.25" customHeight="1">
      <c r="D194" s="20"/>
      <c r="E194" s="10"/>
    </row>
    <row r="195" spans="4:5" ht="14.25" customHeight="1">
      <c r="D195" s="20"/>
      <c r="E195" s="10"/>
    </row>
    <row r="196" spans="4:5" ht="14.25" customHeight="1">
      <c r="D196" s="20"/>
      <c r="E196" s="10"/>
    </row>
    <row r="197" spans="4:5" ht="14.25" customHeight="1">
      <c r="D197" s="20"/>
      <c r="E197" s="10"/>
    </row>
    <row r="198" spans="4:5" ht="14.25" customHeight="1">
      <c r="D198" s="20"/>
      <c r="E198" s="10"/>
    </row>
    <row r="199" spans="4:5" ht="14.25" customHeight="1">
      <c r="D199" s="20"/>
      <c r="E199" s="10"/>
    </row>
    <row r="200" spans="4:5" ht="14.25" customHeight="1">
      <c r="D200" s="20"/>
      <c r="E200" s="10"/>
    </row>
    <row r="201" spans="4:5" ht="14.25" customHeight="1">
      <c r="D201" s="20"/>
      <c r="E201" s="10"/>
    </row>
    <row r="202" spans="4:5" ht="14.25" customHeight="1">
      <c r="D202" s="20"/>
      <c r="E202" s="10"/>
    </row>
    <row r="203" spans="4:5" ht="14.25" customHeight="1">
      <c r="D203" s="20"/>
      <c r="E203" s="10"/>
    </row>
    <row r="204" spans="4:5" ht="14.25" customHeight="1">
      <c r="D204" s="20"/>
      <c r="E204" s="10"/>
    </row>
    <row r="205" spans="4:5" ht="14.25" customHeight="1">
      <c r="D205" s="20"/>
      <c r="E205" s="10"/>
    </row>
    <row r="206" spans="4:5" ht="14.25" customHeight="1">
      <c r="D206" s="20"/>
      <c r="E206" s="10"/>
    </row>
    <row r="207" spans="4:5" ht="14.25" customHeight="1">
      <c r="D207" s="20"/>
      <c r="E207" s="10"/>
    </row>
    <row r="208" spans="4:5" ht="14.25" customHeight="1">
      <c r="D208" s="20"/>
      <c r="E208" s="10"/>
    </row>
    <row r="209" spans="4:5" ht="14.25" customHeight="1">
      <c r="D209" s="20"/>
      <c r="E209" s="10"/>
    </row>
    <row r="210" spans="4:5" ht="14.25" customHeight="1">
      <c r="D210" s="20"/>
      <c r="E210" s="10"/>
    </row>
    <row r="211" spans="4:5" ht="14.25" customHeight="1">
      <c r="D211" s="20"/>
      <c r="E211" s="10"/>
    </row>
    <row r="212" spans="4:5" ht="14.25" customHeight="1">
      <c r="D212" s="20"/>
      <c r="E212" s="10"/>
    </row>
    <row r="213" spans="4:5" ht="14.25" customHeight="1">
      <c r="D213" s="20"/>
      <c r="E213" s="10"/>
    </row>
    <row r="214" spans="4:5" ht="14.25" customHeight="1">
      <c r="D214" s="20"/>
      <c r="E214" s="10"/>
    </row>
    <row r="215" spans="4:5" ht="14.25" customHeight="1">
      <c r="D215" s="20"/>
      <c r="E215" s="10"/>
    </row>
    <row r="216" spans="4:5" ht="14.25" customHeight="1">
      <c r="D216" s="20"/>
      <c r="E216" s="10"/>
    </row>
    <row r="217" spans="4:5" ht="14.25" customHeight="1">
      <c r="D217" s="20"/>
      <c r="E217" s="10"/>
    </row>
    <row r="218" spans="4:5" ht="14.25" customHeight="1">
      <c r="D218" s="20"/>
      <c r="E218" s="10"/>
    </row>
    <row r="219" spans="4:5" ht="14.25" customHeight="1">
      <c r="D219" s="20"/>
      <c r="E219" s="10"/>
    </row>
    <row r="220" spans="4:5" ht="14.25" customHeight="1">
      <c r="D220" s="20"/>
      <c r="E220" s="10"/>
    </row>
    <row r="221" spans="4:5" ht="14.25" customHeight="1">
      <c r="D221" s="20"/>
      <c r="E221" s="10"/>
    </row>
    <row r="222" spans="4:5" ht="14.25" customHeight="1">
      <c r="D222" s="20"/>
      <c r="E222" s="10"/>
    </row>
    <row r="223" spans="4:5" ht="14.25" customHeight="1">
      <c r="D223" s="20"/>
      <c r="E223" s="10"/>
    </row>
    <row r="224" spans="4:5" ht="14.25" customHeight="1">
      <c r="D224" s="20"/>
      <c r="E224" s="10"/>
    </row>
    <row r="225" spans="4:5" ht="14.25" customHeight="1">
      <c r="D225" s="20"/>
      <c r="E225" s="10"/>
    </row>
    <row r="226" spans="4:5" ht="14.25" customHeight="1">
      <c r="D226" s="20"/>
      <c r="E226" s="10"/>
    </row>
    <row r="227" spans="4:5" ht="14.25" customHeight="1">
      <c r="D227" s="20"/>
      <c r="E227" s="10"/>
    </row>
    <row r="228" spans="4:5" ht="14.25" customHeight="1">
      <c r="D228" s="20"/>
      <c r="E228" s="10"/>
    </row>
    <row r="229" spans="4:5" ht="14.25" customHeight="1">
      <c r="D229" s="20"/>
      <c r="E229" s="10"/>
    </row>
    <row r="230" spans="4:5" ht="14.25" customHeight="1">
      <c r="D230" s="20"/>
      <c r="E230" s="10"/>
    </row>
    <row r="231" spans="4:5" ht="14.25" customHeight="1">
      <c r="D231" s="20"/>
      <c r="E231" s="10"/>
    </row>
    <row r="232" spans="4:5" ht="14.25" customHeight="1">
      <c r="D232" s="20"/>
      <c r="E232" s="10"/>
    </row>
    <row r="233" spans="4:5" ht="14.25" customHeight="1">
      <c r="D233" s="20"/>
      <c r="E233" s="10"/>
    </row>
    <row r="234" spans="4:5" ht="14.25" customHeight="1">
      <c r="D234" s="20"/>
      <c r="E234" s="10"/>
    </row>
    <row r="235" spans="4:5" ht="14.25" customHeight="1">
      <c r="D235" s="20"/>
      <c r="E235" s="10"/>
    </row>
    <row r="236" spans="4:5" ht="14.25" customHeight="1">
      <c r="D236" s="20"/>
      <c r="E236" s="10"/>
    </row>
    <row r="237" spans="4:5" ht="14.25" customHeight="1">
      <c r="D237" s="20"/>
      <c r="E237" s="10"/>
    </row>
    <row r="238" spans="4:5" ht="14.25" customHeight="1">
      <c r="D238" s="20"/>
      <c r="E238" s="10"/>
    </row>
    <row r="239" spans="4:5" ht="14.25" customHeight="1">
      <c r="D239" s="20"/>
      <c r="E239" s="10"/>
    </row>
    <row r="240" spans="4:5" ht="14.25" customHeight="1">
      <c r="D240" s="20"/>
      <c r="E240" s="10"/>
    </row>
    <row r="241" spans="4:5" ht="14.25" customHeight="1">
      <c r="D241" s="20"/>
      <c r="E241" s="10"/>
    </row>
    <row r="242" spans="4:5" ht="14.25" customHeight="1">
      <c r="D242" s="20"/>
      <c r="E242" s="10"/>
    </row>
    <row r="243" spans="4:5" ht="14.25" customHeight="1">
      <c r="D243" s="20"/>
      <c r="E243" s="10"/>
    </row>
    <row r="244" spans="4:5" ht="14.25" customHeight="1">
      <c r="D244" s="20"/>
      <c r="E244" s="10"/>
    </row>
    <row r="245" spans="4:5" ht="14.25" customHeight="1">
      <c r="D245" s="20"/>
      <c r="E245" s="10"/>
    </row>
    <row r="246" spans="4:5" ht="14.25" customHeight="1">
      <c r="D246" s="20"/>
      <c r="E246" s="10"/>
    </row>
    <row r="247" spans="4:5" ht="14.25" customHeight="1">
      <c r="D247" s="20"/>
      <c r="E247" s="10"/>
    </row>
    <row r="248" spans="4:5" ht="14.25" customHeight="1">
      <c r="D248" s="20"/>
      <c r="E248" s="10"/>
    </row>
    <row r="249" spans="4:5" ht="14.25" customHeight="1">
      <c r="D249" s="20"/>
      <c r="E249" s="10"/>
    </row>
    <row r="250" spans="4:5" ht="14.25" customHeight="1">
      <c r="D250" s="20"/>
      <c r="E250" s="10"/>
    </row>
    <row r="251" spans="4:5" ht="14.25" customHeight="1">
      <c r="D251" s="20"/>
      <c r="E251" s="10"/>
    </row>
    <row r="252" spans="4:5" ht="14.25" customHeight="1">
      <c r="D252" s="20"/>
      <c r="E252" s="10"/>
    </row>
    <row r="253" spans="4:5" ht="14.25" customHeight="1">
      <c r="D253" s="20"/>
      <c r="E253" s="10"/>
    </row>
    <row r="254" spans="4:5" ht="14.25" customHeight="1">
      <c r="D254" s="20"/>
      <c r="E254" s="10"/>
    </row>
    <row r="255" spans="4:5" ht="14.25" customHeight="1">
      <c r="D255" s="20"/>
      <c r="E255" s="10"/>
    </row>
    <row r="256" spans="4:5" ht="14.25" customHeight="1">
      <c r="D256" s="20"/>
      <c r="E256" s="10"/>
    </row>
    <row r="257" spans="4:5" ht="14.25" customHeight="1">
      <c r="D257" s="20"/>
      <c r="E257" s="10"/>
    </row>
    <row r="258" spans="4:5" ht="14.25" customHeight="1">
      <c r="D258" s="20"/>
      <c r="E258" s="10"/>
    </row>
    <row r="259" spans="4:5" ht="14.25" customHeight="1">
      <c r="D259" s="20"/>
      <c r="E259" s="10"/>
    </row>
    <row r="260" spans="4:5" ht="14.25" customHeight="1">
      <c r="D260" s="20"/>
      <c r="E260" s="10"/>
    </row>
    <row r="261" spans="4:5" ht="14.25" customHeight="1">
      <c r="D261" s="20"/>
      <c r="E261" s="10"/>
    </row>
    <row r="262" spans="4:5" ht="14.25" customHeight="1">
      <c r="D262" s="20"/>
      <c r="E262" s="10"/>
    </row>
    <row r="263" spans="4:5" ht="14.25" customHeight="1">
      <c r="D263" s="20"/>
      <c r="E263" s="10"/>
    </row>
    <row r="264" spans="4:5" ht="14.25" customHeight="1">
      <c r="D264" s="20"/>
      <c r="E264" s="10"/>
    </row>
    <row r="265" spans="4:5" ht="14.25" customHeight="1">
      <c r="D265" s="20"/>
      <c r="E265" s="10"/>
    </row>
    <row r="266" spans="4:5" ht="14.25" customHeight="1">
      <c r="D266" s="20"/>
      <c r="E266" s="10"/>
    </row>
    <row r="267" spans="4:5" ht="14.25" customHeight="1">
      <c r="D267" s="20"/>
      <c r="E267" s="10"/>
    </row>
    <row r="268" spans="4:5" ht="14.25" customHeight="1">
      <c r="D268" s="20"/>
      <c r="E268" s="10"/>
    </row>
    <row r="269" spans="4:5" ht="14.25" customHeight="1">
      <c r="D269" s="20"/>
      <c r="E269" s="10"/>
    </row>
    <row r="270" spans="4:5" ht="14.25" customHeight="1">
      <c r="D270" s="20"/>
      <c r="E270" s="10"/>
    </row>
    <row r="271" spans="4:5" ht="14.25" customHeight="1">
      <c r="D271" s="20"/>
      <c r="E271" s="10"/>
    </row>
    <row r="272" spans="4:5" ht="14.25" customHeight="1">
      <c r="D272" s="20"/>
      <c r="E272" s="10"/>
    </row>
    <row r="273" spans="4:5" ht="14.25" customHeight="1">
      <c r="D273" s="20"/>
      <c r="E273" s="10"/>
    </row>
    <row r="274" spans="4:5" ht="14.25" customHeight="1">
      <c r="D274" s="20"/>
      <c r="E274" s="10"/>
    </row>
    <row r="275" spans="4:5" ht="14.25" customHeight="1">
      <c r="D275" s="20"/>
      <c r="E275" s="10"/>
    </row>
    <row r="276" spans="4:5" ht="14.25" customHeight="1">
      <c r="D276" s="20"/>
      <c r="E276" s="10"/>
    </row>
    <row r="277" spans="4:5" ht="14.25" customHeight="1">
      <c r="D277" s="20"/>
      <c r="E277" s="10"/>
    </row>
    <row r="278" spans="4:5" ht="14.25" customHeight="1">
      <c r="D278" s="20"/>
      <c r="E278" s="10"/>
    </row>
    <row r="279" spans="4:5" ht="14.25" customHeight="1">
      <c r="D279" s="20"/>
      <c r="E279" s="10"/>
    </row>
    <row r="280" spans="4:5" ht="14.25" customHeight="1">
      <c r="D280" s="20"/>
      <c r="E280" s="10"/>
    </row>
    <row r="281" spans="4:5" ht="14.25" customHeight="1">
      <c r="D281" s="20"/>
      <c r="E281" s="10"/>
    </row>
    <row r="282" spans="4:5" ht="14.25" customHeight="1">
      <c r="D282" s="20"/>
      <c r="E282" s="10"/>
    </row>
    <row r="283" spans="4:5" ht="14.25" customHeight="1">
      <c r="D283" s="20"/>
      <c r="E283" s="10"/>
    </row>
    <row r="284" spans="4:5" ht="14.25" customHeight="1">
      <c r="D284" s="20"/>
      <c r="E284" s="10"/>
    </row>
    <row r="285" spans="4:5" ht="14.25" customHeight="1">
      <c r="D285" s="20"/>
      <c r="E285" s="10"/>
    </row>
    <row r="286" spans="4:5" ht="14.25" customHeight="1">
      <c r="D286" s="20"/>
      <c r="E286" s="10"/>
    </row>
    <row r="287" spans="4:5" ht="14.25" customHeight="1">
      <c r="D287" s="20"/>
      <c r="E287" s="10"/>
    </row>
    <row r="288" spans="4:5" ht="14.25" customHeight="1">
      <c r="D288" s="20"/>
      <c r="E288" s="10"/>
    </row>
    <row r="289" spans="4:5" ht="14.25" customHeight="1">
      <c r="D289" s="20"/>
      <c r="E289" s="10"/>
    </row>
    <row r="290" spans="4:5" ht="14.25" customHeight="1">
      <c r="D290" s="20"/>
      <c r="E290" s="10"/>
    </row>
    <row r="291" spans="4:5" ht="14.25" customHeight="1">
      <c r="D291" s="20"/>
      <c r="E291" s="10"/>
    </row>
    <row r="292" spans="4:5" ht="14.25" customHeight="1">
      <c r="D292" s="20"/>
      <c r="E292" s="10"/>
    </row>
    <row r="293" spans="4:5" ht="14.25" customHeight="1">
      <c r="D293" s="20"/>
      <c r="E293" s="10"/>
    </row>
    <row r="294" spans="4:5" ht="14.25" customHeight="1">
      <c r="D294" s="20"/>
      <c r="E294" s="10"/>
    </row>
    <row r="295" spans="4:5" ht="14.25" customHeight="1">
      <c r="D295" s="20"/>
      <c r="E295" s="10"/>
    </row>
    <row r="296" spans="4:5" ht="14.25" customHeight="1">
      <c r="D296" s="20"/>
      <c r="E296" s="10"/>
    </row>
    <row r="297" spans="4:5" ht="14.25" customHeight="1">
      <c r="D297" s="20"/>
      <c r="E297" s="10"/>
    </row>
    <row r="298" spans="4:5" ht="14.25" customHeight="1">
      <c r="D298" s="20"/>
      <c r="E298" s="10"/>
    </row>
    <row r="299" spans="4:5" ht="14.25" customHeight="1">
      <c r="D299" s="20"/>
      <c r="E299" s="10"/>
    </row>
    <row r="300" spans="4:5" ht="14.25" customHeight="1">
      <c r="D300" s="20"/>
      <c r="E300" s="10"/>
    </row>
    <row r="301" spans="4:5" ht="14.25" customHeight="1">
      <c r="D301" s="20"/>
      <c r="E301" s="10"/>
    </row>
    <row r="302" spans="4:5" ht="14.25" customHeight="1">
      <c r="D302" s="20"/>
      <c r="E302" s="10"/>
    </row>
    <row r="303" spans="4:5" ht="14.25" customHeight="1">
      <c r="D303" s="20"/>
      <c r="E303" s="10"/>
    </row>
    <row r="304" spans="4:5" ht="14.25" customHeight="1">
      <c r="D304" s="20"/>
      <c r="E304" s="10"/>
    </row>
    <row r="305" spans="4:5" ht="14.25" customHeight="1">
      <c r="D305" s="20"/>
      <c r="E305" s="10"/>
    </row>
    <row r="306" spans="4:5" ht="14.25" customHeight="1">
      <c r="D306" s="20"/>
      <c r="E306" s="10"/>
    </row>
    <row r="307" spans="4:5" ht="14.25" customHeight="1">
      <c r="D307" s="20"/>
      <c r="E307" s="10"/>
    </row>
    <row r="308" spans="4:5" ht="14.25" customHeight="1">
      <c r="D308" s="20"/>
      <c r="E308" s="10"/>
    </row>
    <row r="309" spans="4:5" ht="14.25" customHeight="1">
      <c r="D309" s="20"/>
      <c r="E309" s="10"/>
    </row>
    <row r="310" spans="4:5" ht="14.25" customHeight="1">
      <c r="D310" s="20"/>
      <c r="E310" s="10"/>
    </row>
    <row r="311" spans="4:5" ht="14.25" customHeight="1">
      <c r="D311" s="20"/>
      <c r="E311" s="10"/>
    </row>
    <row r="312" spans="4:5" ht="14.25" customHeight="1">
      <c r="D312" s="20"/>
      <c r="E312" s="10"/>
    </row>
    <row r="313" spans="4:5" ht="14.25" customHeight="1">
      <c r="D313" s="20"/>
      <c r="E313" s="10"/>
    </row>
    <row r="314" spans="4:5" ht="14.25" customHeight="1">
      <c r="D314" s="20"/>
      <c r="E314" s="10"/>
    </row>
    <row r="315" spans="4:5" ht="14.25" customHeight="1">
      <c r="D315" s="20"/>
      <c r="E315" s="10"/>
    </row>
    <row r="316" spans="4:5" ht="14.25" customHeight="1">
      <c r="D316" s="20"/>
      <c r="E316" s="10"/>
    </row>
    <row r="317" spans="4:5" ht="14.25" customHeight="1">
      <c r="D317" s="20"/>
      <c r="E317" s="10"/>
    </row>
    <row r="318" spans="4:5" ht="14.25" customHeight="1">
      <c r="D318" s="20"/>
      <c r="E318" s="10"/>
    </row>
    <row r="319" spans="4:5" ht="14.25" customHeight="1">
      <c r="D319" s="20"/>
      <c r="E319" s="10"/>
    </row>
    <row r="320" spans="4:5" ht="14.25" customHeight="1">
      <c r="D320" s="20"/>
      <c r="E320" s="10"/>
    </row>
    <row r="321" spans="4:5" ht="14.25" customHeight="1">
      <c r="D321" s="20"/>
      <c r="E321" s="10"/>
    </row>
    <row r="322" spans="4:5" ht="14.25" customHeight="1">
      <c r="D322" s="20"/>
      <c r="E322" s="10"/>
    </row>
    <row r="323" spans="4:5" ht="14.25" customHeight="1">
      <c r="D323" s="20"/>
      <c r="E323" s="10"/>
    </row>
    <row r="324" spans="4:5" ht="14.25" customHeight="1">
      <c r="D324" s="20"/>
      <c r="E324" s="10"/>
    </row>
    <row r="325" spans="4:5" ht="14.25" customHeight="1">
      <c r="D325" s="20"/>
      <c r="E325" s="10"/>
    </row>
    <row r="326" spans="4:5" ht="14.25" customHeight="1">
      <c r="D326" s="20"/>
      <c r="E326" s="10"/>
    </row>
    <row r="327" spans="4:5" ht="14.25" customHeight="1">
      <c r="D327" s="20"/>
      <c r="E327" s="10"/>
    </row>
    <row r="328" spans="4:5" ht="14.25" customHeight="1">
      <c r="D328" s="20"/>
      <c r="E328" s="10"/>
    </row>
    <row r="329" spans="4:5" ht="14.25" customHeight="1">
      <c r="D329" s="20"/>
      <c r="E329" s="10"/>
    </row>
    <row r="330" spans="4:5" ht="14.25" customHeight="1">
      <c r="D330" s="20"/>
      <c r="E330" s="10"/>
    </row>
    <row r="331" spans="4:5" ht="14.25" customHeight="1">
      <c r="D331" s="20"/>
      <c r="E331" s="10"/>
    </row>
    <row r="332" spans="4:5" ht="14.25" customHeight="1">
      <c r="D332" s="20"/>
      <c r="E332" s="10"/>
    </row>
    <row r="333" spans="4:5" ht="14.25" customHeight="1">
      <c r="D333" s="20"/>
      <c r="E333" s="10"/>
    </row>
    <row r="334" spans="4:5" ht="14.25" customHeight="1">
      <c r="D334" s="20"/>
      <c r="E334" s="10"/>
    </row>
    <row r="335" spans="4:5" ht="14.25" customHeight="1">
      <c r="D335" s="20"/>
      <c r="E335" s="10"/>
    </row>
    <row r="336" spans="4:5" ht="14.25" customHeight="1">
      <c r="D336" s="20"/>
      <c r="E336" s="10"/>
    </row>
    <row r="337" spans="4:5" ht="14.25" customHeight="1">
      <c r="D337" s="20"/>
      <c r="E337" s="10"/>
    </row>
    <row r="338" spans="4:5" ht="14.25" customHeight="1">
      <c r="D338" s="20"/>
      <c r="E338" s="10"/>
    </row>
    <row r="339" spans="4:5" ht="14.25" customHeight="1">
      <c r="D339" s="20"/>
      <c r="E339" s="10"/>
    </row>
    <row r="340" spans="4:5" ht="14.25" customHeight="1">
      <c r="D340" s="20"/>
      <c r="E340" s="10"/>
    </row>
    <row r="341" spans="4:5" ht="14.25" customHeight="1">
      <c r="D341" s="20"/>
      <c r="E341" s="10"/>
    </row>
    <row r="342" spans="4:5" ht="14.25" customHeight="1">
      <c r="D342" s="20"/>
      <c r="E342" s="10"/>
    </row>
    <row r="343" spans="4:5" ht="14.25" customHeight="1">
      <c r="D343" s="20"/>
      <c r="E343" s="10"/>
    </row>
    <row r="344" spans="4:5" ht="14.25" customHeight="1">
      <c r="D344" s="20"/>
      <c r="E344" s="10"/>
    </row>
    <row r="345" spans="4:5" ht="14.25" customHeight="1">
      <c r="D345" s="20"/>
      <c r="E345" s="10"/>
    </row>
    <row r="346" spans="4:5" ht="14.25" customHeight="1">
      <c r="D346" s="20"/>
      <c r="E346" s="10"/>
    </row>
    <row r="347" spans="4:5" ht="14.25" customHeight="1">
      <c r="D347" s="20"/>
      <c r="E347" s="10"/>
    </row>
    <row r="348" spans="4:5" ht="14.25" customHeight="1">
      <c r="D348" s="20"/>
      <c r="E348" s="10"/>
    </row>
    <row r="349" spans="4:5" ht="14.25" customHeight="1">
      <c r="D349" s="20"/>
      <c r="E349" s="10"/>
    </row>
    <row r="350" spans="4:5" ht="14.25" customHeight="1">
      <c r="D350" s="20"/>
      <c r="E350" s="10"/>
    </row>
    <row r="351" spans="4:5" ht="14.25" customHeight="1">
      <c r="D351" s="20"/>
      <c r="E351" s="10"/>
    </row>
    <row r="352" spans="4:5" ht="14.25" customHeight="1">
      <c r="D352" s="20"/>
      <c r="E352" s="10"/>
    </row>
    <row r="353" spans="4:5" ht="14.25" customHeight="1">
      <c r="D353" s="20"/>
      <c r="E353" s="10"/>
    </row>
    <row r="354" spans="4:5" ht="14.25" customHeight="1">
      <c r="D354" s="20"/>
      <c r="E354" s="10"/>
    </row>
    <row r="355" spans="4:5" ht="14.25" customHeight="1">
      <c r="D355" s="20"/>
      <c r="E355" s="10"/>
    </row>
    <row r="356" spans="4:5" ht="14.25" customHeight="1">
      <c r="D356" s="20"/>
      <c r="E356" s="10"/>
    </row>
    <row r="357" spans="4:5" ht="14.25" customHeight="1">
      <c r="D357" s="20"/>
      <c r="E357" s="10"/>
    </row>
    <row r="358" spans="4:5" ht="14.25" customHeight="1">
      <c r="D358" s="20"/>
      <c r="E358" s="10"/>
    </row>
    <row r="359" spans="4:5" ht="14.25" customHeight="1">
      <c r="D359" s="20"/>
      <c r="E359" s="10"/>
    </row>
    <row r="360" spans="4:5" ht="14.25" customHeight="1">
      <c r="D360" s="20"/>
      <c r="E360" s="10"/>
    </row>
    <row r="361" spans="4:5" ht="14.25" customHeight="1">
      <c r="D361" s="20"/>
      <c r="E361" s="10"/>
    </row>
    <row r="362" spans="4:5" ht="14.25" customHeight="1">
      <c r="D362" s="20"/>
      <c r="E362" s="10"/>
    </row>
    <row r="363" spans="4:5" ht="14.25" customHeight="1">
      <c r="D363" s="20"/>
      <c r="E363" s="10"/>
    </row>
    <row r="364" spans="4:5" ht="14.25" customHeight="1">
      <c r="D364" s="20"/>
      <c r="E364" s="10"/>
    </row>
    <row r="365" spans="4:5" ht="14.25" customHeight="1">
      <c r="D365" s="20"/>
      <c r="E365" s="10"/>
    </row>
    <row r="366" spans="4:5" ht="14.25" customHeight="1">
      <c r="D366" s="20"/>
      <c r="E366" s="10"/>
    </row>
    <row r="367" spans="4:5" ht="14.25" customHeight="1">
      <c r="D367" s="20"/>
      <c r="E367" s="10"/>
    </row>
    <row r="368" spans="4:5" ht="14.25" customHeight="1">
      <c r="D368" s="20"/>
      <c r="E368" s="10"/>
    </row>
    <row r="369" spans="4:5" ht="14.25" customHeight="1">
      <c r="D369" s="20"/>
      <c r="E369" s="10"/>
    </row>
    <row r="370" spans="4:5" ht="14.25" customHeight="1">
      <c r="D370" s="20"/>
      <c r="E370" s="10"/>
    </row>
    <row r="371" spans="4:5" ht="14.25" customHeight="1">
      <c r="D371" s="20"/>
      <c r="E371" s="10"/>
    </row>
    <row r="372" spans="4:5" ht="14.25" customHeight="1">
      <c r="D372" s="20"/>
      <c r="E372" s="10"/>
    </row>
    <row r="373" spans="4:5" ht="14.25" customHeight="1">
      <c r="D373" s="20"/>
      <c r="E373" s="10"/>
    </row>
    <row r="374" spans="4:5" ht="14.25" customHeight="1">
      <c r="D374" s="20"/>
      <c r="E374" s="10"/>
    </row>
    <row r="375" spans="4:5" ht="14.25" customHeight="1">
      <c r="D375" s="20"/>
      <c r="E375" s="10"/>
    </row>
    <row r="376" spans="4:5" ht="14.25" customHeight="1">
      <c r="D376" s="20"/>
      <c r="E376" s="10"/>
    </row>
    <row r="377" spans="4:5" ht="14.25" customHeight="1">
      <c r="D377" s="20"/>
      <c r="E377" s="10"/>
    </row>
    <row r="378" spans="4:5" ht="14.25" customHeight="1">
      <c r="D378" s="20"/>
      <c r="E378" s="10"/>
    </row>
    <row r="379" spans="4:5" ht="14.25" customHeight="1">
      <c r="D379" s="20"/>
      <c r="E379" s="10"/>
    </row>
    <row r="380" spans="4:5" ht="14.25" customHeight="1">
      <c r="D380" s="20"/>
      <c r="E380" s="10"/>
    </row>
    <row r="381" spans="4:5" ht="14.25" customHeight="1">
      <c r="D381" s="20"/>
      <c r="E381" s="10"/>
    </row>
    <row r="382" spans="4:5" ht="14.25" customHeight="1">
      <c r="D382" s="20"/>
      <c r="E382" s="10"/>
    </row>
    <row r="383" spans="4:5" ht="14.25" customHeight="1">
      <c r="D383" s="20"/>
      <c r="E383" s="10"/>
    </row>
    <row r="384" spans="4:5" ht="14.25" customHeight="1">
      <c r="D384" s="20"/>
      <c r="E384" s="10"/>
    </row>
    <row r="385" spans="4:5" ht="14.25" customHeight="1">
      <c r="D385" s="20"/>
      <c r="E385" s="10"/>
    </row>
    <row r="386" spans="4:5" ht="14.25" customHeight="1">
      <c r="D386" s="20"/>
      <c r="E386" s="10"/>
    </row>
    <row r="387" spans="4:5" ht="14.25" customHeight="1">
      <c r="D387" s="20"/>
      <c r="E387" s="10"/>
    </row>
    <row r="388" spans="4:5" ht="14.25" customHeight="1">
      <c r="D388" s="20"/>
      <c r="E388" s="10"/>
    </row>
    <row r="389" spans="4:5" ht="14.25" customHeight="1">
      <c r="D389" s="20"/>
      <c r="E389" s="10"/>
    </row>
    <row r="390" spans="4:5" ht="14.25" customHeight="1">
      <c r="D390" s="20"/>
      <c r="E390" s="10"/>
    </row>
    <row r="391" spans="4:5" ht="14.25" customHeight="1">
      <c r="D391" s="20"/>
      <c r="E391" s="10"/>
    </row>
    <row r="392" spans="4:5" ht="14.25" customHeight="1">
      <c r="D392" s="20"/>
      <c r="E392" s="10"/>
    </row>
    <row r="393" spans="4:5" ht="14.25" customHeight="1">
      <c r="D393" s="20"/>
      <c r="E393" s="10"/>
    </row>
    <row r="394" spans="4:5" ht="14.25" customHeight="1">
      <c r="D394" s="20"/>
      <c r="E394" s="10"/>
    </row>
    <row r="395" spans="4:5" ht="14.25" customHeight="1">
      <c r="D395" s="20"/>
      <c r="E395" s="10"/>
    </row>
    <row r="396" spans="4:5" ht="14.25" customHeight="1">
      <c r="D396" s="20"/>
      <c r="E396" s="10"/>
    </row>
    <row r="397" spans="4:5" ht="14.25" customHeight="1">
      <c r="D397" s="20"/>
      <c r="E397" s="10"/>
    </row>
    <row r="398" spans="4:5" ht="14.25" customHeight="1">
      <c r="D398" s="20"/>
      <c r="E398" s="10"/>
    </row>
    <row r="399" spans="4:5" ht="14.25" customHeight="1">
      <c r="D399" s="20"/>
      <c r="E399" s="10"/>
    </row>
    <row r="400" spans="4:5" ht="14.25" customHeight="1">
      <c r="D400" s="20"/>
      <c r="E400" s="10"/>
    </row>
    <row r="401" spans="4:5" ht="14.25" customHeight="1">
      <c r="D401" s="20"/>
      <c r="E401" s="10"/>
    </row>
    <row r="402" spans="4:5" ht="14.25" customHeight="1">
      <c r="D402" s="20"/>
      <c r="E402" s="10"/>
    </row>
    <row r="403" spans="4:5" ht="14.25" customHeight="1">
      <c r="D403" s="20"/>
      <c r="E403" s="10"/>
    </row>
    <row r="404" spans="4:5" ht="14.25" customHeight="1">
      <c r="D404" s="20"/>
      <c r="E404" s="10"/>
    </row>
    <row r="405" spans="4:5" ht="14.25" customHeight="1">
      <c r="D405" s="20"/>
      <c r="E405" s="10"/>
    </row>
    <row r="406" spans="4:5" ht="14.25" customHeight="1">
      <c r="D406" s="20"/>
      <c r="E406" s="10"/>
    </row>
    <row r="407" spans="4:5" ht="14.25" customHeight="1">
      <c r="D407" s="20"/>
      <c r="E407" s="10"/>
    </row>
    <row r="408" spans="4:5" ht="14.25" customHeight="1">
      <c r="D408" s="20"/>
      <c r="E408" s="10"/>
    </row>
    <row r="409" spans="4:5" ht="14.25" customHeight="1">
      <c r="D409" s="20"/>
      <c r="E409" s="10"/>
    </row>
    <row r="410" spans="4:5" ht="14.25" customHeight="1">
      <c r="D410" s="20"/>
      <c r="E410" s="10"/>
    </row>
    <row r="411" spans="4:5" ht="14.25" customHeight="1">
      <c r="D411" s="20"/>
      <c r="E411" s="10"/>
    </row>
    <row r="412" spans="4:5" ht="14.25" customHeight="1">
      <c r="D412" s="20"/>
      <c r="E412" s="10"/>
    </row>
    <row r="413" spans="4:5" ht="14.25" customHeight="1">
      <c r="D413" s="20"/>
      <c r="E413" s="10"/>
    </row>
    <row r="414" spans="4:5" ht="14.25" customHeight="1">
      <c r="D414" s="20"/>
      <c r="E414" s="10"/>
    </row>
    <row r="415" spans="4:5" ht="14.25" customHeight="1">
      <c r="D415" s="20"/>
      <c r="E415" s="10"/>
    </row>
    <row r="416" spans="4:5" ht="14.25" customHeight="1">
      <c r="D416" s="20"/>
      <c r="E416" s="10"/>
    </row>
    <row r="417" spans="4:5" ht="14.25" customHeight="1">
      <c r="D417" s="20"/>
      <c r="E417" s="10"/>
    </row>
    <row r="418" spans="4:5" ht="14.25" customHeight="1">
      <c r="D418" s="20"/>
      <c r="E418" s="10"/>
    </row>
    <row r="419" spans="4:5" ht="14.25" customHeight="1">
      <c r="D419" s="20"/>
      <c r="E419" s="10"/>
    </row>
    <row r="420" spans="4:5" ht="14.25" customHeight="1">
      <c r="D420" s="20"/>
      <c r="E420" s="10"/>
    </row>
    <row r="421" spans="4:5" ht="14.25" customHeight="1">
      <c r="D421" s="20"/>
      <c r="E421" s="10"/>
    </row>
    <row r="422" spans="4:5" ht="14.25" customHeight="1">
      <c r="D422" s="20"/>
      <c r="E422" s="10"/>
    </row>
    <row r="423" spans="4:5" ht="14.25" customHeight="1">
      <c r="D423" s="20"/>
      <c r="E423" s="10"/>
    </row>
    <row r="424" spans="4:5" ht="14.25" customHeight="1">
      <c r="D424" s="20"/>
      <c r="E424" s="10"/>
    </row>
    <row r="425" spans="4:5" ht="14.25" customHeight="1">
      <c r="D425" s="20"/>
      <c r="E425" s="10"/>
    </row>
    <row r="426" spans="4:5" ht="14.25" customHeight="1">
      <c r="D426" s="20"/>
      <c r="E426" s="10"/>
    </row>
    <row r="427" spans="4:5" ht="14.25" customHeight="1">
      <c r="D427" s="20"/>
      <c r="E427" s="10"/>
    </row>
    <row r="428" spans="4:5" ht="14.25" customHeight="1">
      <c r="D428" s="20"/>
      <c r="E428" s="10"/>
    </row>
    <row r="429" spans="4:5" ht="14.25" customHeight="1">
      <c r="D429" s="20"/>
      <c r="E429" s="10"/>
    </row>
    <row r="430" spans="4:5" ht="14.25" customHeight="1">
      <c r="D430" s="20"/>
      <c r="E430" s="10"/>
    </row>
    <row r="431" spans="4:5" ht="14.25" customHeight="1">
      <c r="D431" s="20"/>
      <c r="E431" s="10"/>
    </row>
    <row r="432" spans="4:5" ht="14.25" customHeight="1">
      <c r="D432" s="20"/>
      <c r="E432" s="10"/>
    </row>
    <row r="433" spans="4:5" ht="14.25" customHeight="1">
      <c r="D433" s="20"/>
      <c r="E433" s="10"/>
    </row>
    <row r="434" spans="4:5" ht="14.25" customHeight="1">
      <c r="D434" s="20"/>
      <c r="E434" s="10"/>
    </row>
    <row r="435" spans="4:5" ht="14.25" customHeight="1">
      <c r="D435" s="20"/>
      <c r="E435" s="10"/>
    </row>
    <row r="436" spans="4:5" ht="14.25" customHeight="1">
      <c r="D436" s="20"/>
      <c r="E436" s="10"/>
    </row>
    <row r="437" spans="4:5" ht="14.25" customHeight="1">
      <c r="D437" s="20"/>
      <c r="E437" s="10"/>
    </row>
    <row r="438" spans="4:5" ht="14.25" customHeight="1">
      <c r="D438" s="20"/>
      <c r="E438" s="10"/>
    </row>
    <row r="439" spans="4:5" ht="14.25" customHeight="1">
      <c r="D439" s="20"/>
      <c r="E439" s="10"/>
    </row>
    <row r="440" spans="4:5" ht="14.25" customHeight="1">
      <c r="D440" s="20"/>
      <c r="E440" s="10"/>
    </row>
    <row r="441" spans="4:5" ht="14.25" customHeight="1">
      <c r="D441" s="20"/>
      <c r="E441" s="10"/>
    </row>
    <row r="442" spans="4:5" ht="14.25" customHeight="1">
      <c r="D442" s="20"/>
      <c r="E442" s="10"/>
    </row>
    <row r="443" spans="4:5" ht="14.25" customHeight="1">
      <c r="D443" s="20"/>
      <c r="E443" s="10"/>
    </row>
    <row r="444" spans="4:5" ht="14.25" customHeight="1">
      <c r="D444" s="20"/>
      <c r="E444" s="10"/>
    </row>
    <row r="445" spans="4:5" ht="14.25" customHeight="1">
      <c r="D445" s="20"/>
      <c r="E445" s="10"/>
    </row>
    <row r="446" spans="4:5" ht="14.25" customHeight="1">
      <c r="D446" s="20"/>
      <c r="E446" s="10"/>
    </row>
    <row r="447" spans="4:5" ht="14.25" customHeight="1">
      <c r="D447" s="20"/>
      <c r="E447" s="10"/>
    </row>
    <row r="448" spans="4:5" ht="14.25" customHeight="1">
      <c r="D448" s="20"/>
      <c r="E448" s="10"/>
    </row>
    <row r="449" spans="4:5" ht="14.25" customHeight="1">
      <c r="D449" s="20"/>
      <c r="E449" s="10"/>
    </row>
    <row r="450" spans="4:5" ht="14.25" customHeight="1">
      <c r="D450" s="20"/>
      <c r="E450" s="10"/>
    </row>
    <row r="451" spans="4:5" ht="14.25" customHeight="1">
      <c r="D451" s="20"/>
      <c r="E451" s="10"/>
    </row>
    <row r="452" spans="4:5" ht="14.25" customHeight="1">
      <c r="D452" s="20"/>
      <c r="E452" s="10"/>
    </row>
    <row r="453" spans="4:5" ht="14.25" customHeight="1">
      <c r="D453" s="20"/>
      <c r="E453" s="10"/>
    </row>
    <row r="454" spans="4:5" ht="14.25" customHeight="1">
      <c r="D454" s="20"/>
      <c r="E454" s="10"/>
    </row>
    <row r="455" spans="4:5" ht="14.25" customHeight="1">
      <c r="D455" s="20"/>
      <c r="E455" s="10"/>
    </row>
    <row r="456" spans="4:5" ht="14.25" customHeight="1">
      <c r="D456" s="20"/>
      <c r="E456" s="10"/>
    </row>
    <row r="457" spans="4:5" ht="14.25" customHeight="1">
      <c r="D457" s="20"/>
      <c r="E457" s="10"/>
    </row>
    <row r="458" spans="4:5" ht="14.25" customHeight="1">
      <c r="D458" s="20"/>
      <c r="E458" s="10"/>
    </row>
    <row r="459" spans="4:5" ht="14.25" customHeight="1">
      <c r="D459" s="20"/>
      <c r="E459" s="10"/>
    </row>
    <row r="460" spans="4:5" ht="14.25" customHeight="1">
      <c r="D460" s="20"/>
      <c r="E460" s="10"/>
    </row>
    <row r="461" spans="4:5" ht="14.25" customHeight="1">
      <c r="D461" s="20"/>
      <c r="E461" s="10"/>
    </row>
    <row r="462" spans="4:5" ht="14.25" customHeight="1">
      <c r="D462" s="20"/>
      <c r="E462" s="10"/>
    </row>
    <row r="463" spans="4:5" ht="14.25" customHeight="1">
      <c r="D463" s="20"/>
      <c r="E463" s="10"/>
    </row>
    <row r="464" spans="4:5" ht="14.25" customHeight="1">
      <c r="D464" s="20"/>
      <c r="E464" s="10"/>
    </row>
    <row r="465" spans="4:5" ht="14.25" customHeight="1">
      <c r="D465" s="20"/>
      <c r="E465" s="10"/>
    </row>
    <row r="466" spans="4:5" ht="14.25" customHeight="1">
      <c r="D466" s="20"/>
      <c r="E466" s="10"/>
    </row>
    <row r="467" spans="4:5" ht="14.25" customHeight="1">
      <c r="D467" s="20"/>
      <c r="E467" s="10"/>
    </row>
    <row r="468" spans="4:5" ht="14.25" customHeight="1">
      <c r="D468" s="20"/>
      <c r="E468" s="10"/>
    </row>
    <row r="469" spans="4:5" ht="14.25" customHeight="1">
      <c r="D469" s="20"/>
      <c r="E469" s="10"/>
    </row>
    <row r="470" spans="4:5" ht="14.25" customHeight="1">
      <c r="D470" s="20"/>
      <c r="E470" s="10"/>
    </row>
    <row r="471" spans="4:5" ht="14.25" customHeight="1">
      <c r="D471" s="20"/>
      <c r="E471" s="10"/>
    </row>
    <row r="472" spans="4:5" ht="14.25" customHeight="1">
      <c r="D472" s="20"/>
      <c r="E472" s="10"/>
    </row>
    <row r="473" spans="4:5" ht="14.25" customHeight="1">
      <c r="D473" s="20"/>
      <c r="E473" s="10"/>
    </row>
    <row r="474" spans="4:5" ht="14.25" customHeight="1">
      <c r="D474" s="20"/>
      <c r="E474" s="10"/>
    </row>
    <row r="475" spans="4:5" ht="14.25" customHeight="1">
      <c r="D475" s="20"/>
      <c r="E475" s="10"/>
    </row>
    <row r="476" spans="4:5" ht="14.25" customHeight="1">
      <c r="D476" s="20"/>
      <c r="E476" s="10"/>
    </row>
    <row r="477" spans="4:5" ht="14.25" customHeight="1">
      <c r="D477" s="20"/>
      <c r="E477" s="10"/>
    </row>
    <row r="478" spans="4:5" ht="14.25" customHeight="1">
      <c r="D478" s="20"/>
      <c r="E478" s="10"/>
    </row>
    <row r="479" spans="4:5" ht="14.25" customHeight="1">
      <c r="D479" s="20"/>
      <c r="E479" s="10"/>
    </row>
    <row r="480" spans="4:5" ht="14.25" customHeight="1">
      <c r="D480" s="20"/>
      <c r="E480" s="10"/>
    </row>
    <row r="481" spans="4:5" ht="14.25" customHeight="1">
      <c r="D481" s="20"/>
      <c r="E481" s="10"/>
    </row>
    <row r="482" spans="4:5" ht="14.25" customHeight="1">
      <c r="D482" s="20"/>
      <c r="E482" s="10"/>
    </row>
    <row r="483" spans="4:5" ht="14.25" customHeight="1">
      <c r="D483" s="20"/>
      <c r="E483" s="10"/>
    </row>
    <row r="484" spans="4:5" ht="14.25" customHeight="1">
      <c r="D484" s="20"/>
      <c r="E484" s="10"/>
    </row>
    <row r="485" spans="4:5" ht="14.25" customHeight="1">
      <c r="D485" s="20"/>
      <c r="E485" s="10"/>
    </row>
    <row r="486" spans="4:5" ht="14.25" customHeight="1">
      <c r="D486" s="20"/>
      <c r="E486" s="10"/>
    </row>
    <row r="487" spans="4:5" ht="14.25" customHeight="1">
      <c r="D487" s="20"/>
      <c r="E487" s="10"/>
    </row>
    <row r="488" spans="4:5" ht="14.25" customHeight="1">
      <c r="D488" s="20"/>
      <c r="E488" s="10"/>
    </row>
    <row r="489" spans="4:5" ht="14.25" customHeight="1">
      <c r="D489" s="20"/>
      <c r="E489" s="10"/>
    </row>
    <row r="490" spans="4:5" ht="14.25" customHeight="1">
      <c r="D490" s="20"/>
      <c r="E490" s="10"/>
    </row>
    <row r="491" spans="4:5" ht="14.25" customHeight="1">
      <c r="D491" s="20"/>
      <c r="E491" s="10"/>
    </row>
    <row r="492" spans="4:5" ht="14.25" customHeight="1">
      <c r="D492" s="20"/>
      <c r="E492" s="10"/>
    </row>
    <row r="493" spans="4:5" ht="14.25" customHeight="1">
      <c r="D493" s="20"/>
      <c r="E493" s="10"/>
    </row>
    <row r="494" spans="4:5" ht="14.25" customHeight="1">
      <c r="D494" s="20"/>
      <c r="E494" s="10"/>
    </row>
    <row r="495" spans="4:5" ht="14.25" customHeight="1">
      <c r="D495" s="20"/>
      <c r="E495" s="10"/>
    </row>
    <row r="496" spans="4:5" ht="14.25" customHeight="1">
      <c r="D496" s="20"/>
      <c r="E496" s="10"/>
    </row>
    <row r="497" spans="4:5" ht="14.25" customHeight="1">
      <c r="D497" s="20"/>
      <c r="E497" s="10"/>
    </row>
    <row r="498" spans="4:5" ht="14.25" customHeight="1">
      <c r="D498" s="20"/>
      <c r="E498" s="10"/>
    </row>
    <row r="499" spans="4:5" ht="14.25" customHeight="1">
      <c r="D499" s="20"/>
      <c r="E499" s="10"/>
    </row>
    <row r="500" spans="4:5" ht="14.25" customHeight="1">
      <c r="D500" s="20"/>
      <c r="E500" s="10"/>
    </row>
    <row r="501" spans="4:5" ht="14.25" customHeight="1">
      <c r="D501" s="20"/>
      <c r="E501" s="10"/>
    </row>
    <row r="502" spans="4:5" ht="14.25" customHeight="1">
      <c r="D502" s="20"/>
      <c r="E502" s="10"/>
    </row>
    <row r="503" spans="4:5" ht="14.25" customHeight="1">
      <c r="D503" s="20"/>
      <c r="E503" s="10"/>
    </row>
    <row r="504" spans="4:5" ht="14.25" customHeight="1">
      <c r="D504" s="20"/>
      <c r="E504" s="10"/>
    </row>
    <row r="505" spans="4:5" ht="14.25" customHeight="1">
      <c r="D505" s="20"/>
      <c r="E505" s="10"/>
    </row>
    <row r="506" spans="4:5" ht="14.25" customHeight="1">
      <c r="D506" s="20"/>
      <c r="E506" s="10"/>
    </row>
    <row r="507" spans="4:5" ht="14.25" customHeight="1">
      <c r="D507" s="20"/>
      <c r="E507" s="10"/>
    </row>
    <row r="508" spans="4:5" ht="14.25" customHeight="1">
      <c r="D508" s="20"/>
      <c r="E508" s="10"/>
    </row>
    <row r="509" spans="4:5" ht="14.25" customHeight="1">
      <c r="D509" s="20"/>
      <c r="E509" s="10"/>
    </row>
    <row r="510" spans="4:5" ht="14.25" customHeight="1">
      <c r="D510" s="20"/>
      <c r="E510" s="10"/>
    </row>
    <row r="511" spans="4:5" ht="14.25" customHeight="1">
      <c r="D511" s="20"/>
      <c r="E511" s="10"/>
    </row>
    <row r="512" spans="4:5" ht="14.25" customHeight="1">
      <c r="D512" s="20"/>
      <c r="E512" s="10"/>
    </row>
    <row r="513" spans="4:5" ht="14.25" customHeight="1">
      <c r="D513" s="20"/>
      <c r="E513" s="10"/>
    </row>
    <row r="514" spans="4:5" ht="14.25" customHeight="1">
      <c r="D514" s="20"/>
      <c r="E514" s="10"/>
    </row>
    <row r="515" spans="4:5" ht="14.25" customHeight="1">
      <c r="D515" s="20"/>
      <c r="E515" s="10"/>
    </row>
    <row r="516" spans="4:5" ht="14.25" customHeight="1">
      <c r="D516" s="20"/>
      <c r="E516" s="10"/>
    </row>
    <row r="517" spans="4:5" ht="14.25" customHeight="1">
      <c r="D517" s="20"/>
      <c r="E517" s="10"/>
    </row>
    <row r="518" spans="4:5" ht="14.25" customHeight="1">
      <c r="D518" s="20"/>
      <c r="E518" s="10"/>
    </row>
    <row r="519" spans="4:5" ht="14.25" customHeight="1">
      <c r="D519" s="20"/>
      <c r="E519" s="10"/>
    </row>
    <row r="520" spans="4:5" ht="14.25" customHeight="1">
      <c r="D520" s="20"/>
      <c r="E520" s="10"/>
    </row>
    <row r="521" spans="4:5" ht="14.25" customHeight="1">
      <c r="D521" s="20"/>
      <c r="E521" s="10"/>
    </row>
    <row r="522" spans="4:5" ht="14.25" customHeight="1">
      <c r="D522" s="20"/>
      <c r="E522" s="10"/>
    </row>
    <row r="523" spans="4:5" ht="14.25" customHeight="1">
      <c r="D523" s="20"/>
      <c r="E523" s="10"/>
    </row>
    <row r="524" spans="4:5" ht="14.25" customHeight="1">
      <c r="D524" s="20"/>
      <c r="E524" s="10"/>
    </row>
    <row r="525" spans="4:5" ht="14.25" customHeight="1">
      <c r="D525" s="20"/>
      <c r="E525" s="10"/>
    </row>
    <row r="526" spans="4:5" ht="14.25" customHeight="1">
      <c r="D526" s="20"/>
      <c r="E526" s="10"/>
    </row>
    <row r="527" spans="4:5" ht="14.25" customHeight="1">
      <c r="D527" s="20"/>
      <c r="E527" s="10"/>
    </row>
    <row r="528" spans="4:5" ht="14.25" customHeight="1">
      <c r="D528" s="20"/>
      <c r="E528" s="10"/>
    </row>
    <row r="529" spans="4:5" ht="14.25" customHeight="1">
      <c r="D529" s="20"/>
      <c r="E529" s="10"/>
    </row>
    <row r="530" spans="4:5" ht="14.25" customHeight="1">
      <c r="D530" s="20"/>
      <c r="E530" s="10"/>
    </row>
    <row r="531" spans="4:5" ht="14.25" customHeight="1">
      <c r="D531" s="20"/>
      <c r="E531" s="10"/>
    </row>
    <row r="532" spans="4:5" ht="14.25" customHeight="1">
      <c r="D532" s="20"/>
      <c r="E532" s="10"/>
    </row>
    <row r="533" spans="4:5" ht="14.25" customHeight="1">
      <c r="D533" s="20"/>
      <c r="E533" s="10"/>
    </row>
    <row r="534" spans="4:5" ht="14.25" customHeight="1">
      <c r="D534" s="20"/>
      <c r="E534" s="10"/>
    </row>
    <row r="535" spans="4:5" ht="14.25" customHeight="1">
      <c r="D535" s="20"/>
      <c r="E535" s="10"/>
    </row>
    <row r="536" spans="4:5" ht="14.25" customHeight="1">
      <c r="D536" s="20"/>
      <c r="E536" s="10"/>
    </row>
    <row r="537" spans="4:5" ht="14.25" customHeight="1">
      <c r="D537" s="20"/>
      <c r="E537" s="10"/>
    </row>
    <row r="538" spans="4:5" ht="14.25" customHeight="1">
      <c r="D538" s="20"/>
      <c r="E538" s="10"/>
    </row>
    <row r="539" spans="4:5" ht="14.25" customHeight="1">
      <c r="D539" s="20"/>
      <c r="E539" s="10"/>
    </row>
    <row r="540" spans="4:5" ht="14.25" customHeight="1">
      <c r="D540" s="20"/>
      <c r="E540" s="10"/>
    </row>
    <row r="541" spans="4:5" ht="14.25" customHeight="1">
      <c r="D541" s="20"/>
      <c r="E541" s="10"/>
    </row>
    <row r="542" spans="4:5" ht="14.25" customHeight="1">
      <c r="D542" s="20"/>
      <c r="E542" s="10"/>
    </row>
    <row r="543" spans="4:5" ht="14.25" customHeight="1">
      <c r="D543" s="20"/>
      <c r="E543" s="10"/>
    </row>
    <row r="544" spans="4:5" ht="14.25" customHeight="1">
      <c r="D544" s="20"/>
      <c r="E544" s="10"/>
    </row>
    <row r="545" spans="4:5" ht="14.25" customHeight="1">
      <c r="D545" s="20"/>
      <c r="E545" s="10"/>
    </row>
    <row r="546" spans="4:5" ht="14.25" customHeight="1">
      <c r="D546" s="20"/>
      <c r="E546" s="10"/>
    </row>
    <row r="547" spans="4:5" ht="14.25" customHeight="1">
      <c r="D547" s="20"/>
      <c r="E547" s="10"/>
    </row>
    <row r="548" spans="4:5" ht="14.25" customHeight="1">
      <c r="D548" s="20"/>
      <c r="E548" s="10"/>
    </row>
    <row r="549" spans="4:5" ht="14.25" customHeight="1">
      <c r="D549" s="20"/>
      <c r="E549" s="10"/>
    </row>
    <row r="550" spans="4:5" ht="14.25" customHeight="1">
      <c r="D550" s="20"/>
      <c r="E550" s="10"/>
    </row>
    <row r="551" spans="4:5" ht="14.25" customHeight="1">
      <c r="D551" s="20"/>
      <c r="E551" s="10"/>
    </row>
    <row r="552" spans="4:5" ht="14.25" customHeight="1">
      <c r="D552" s="20"/>
      <c r="E552" s="10"/>
    </row>
    <row r="553" spans="4:5" ht="14.25" customHeight="1">
      <c r="D553" s="20"/>
      <c r="E553" s="10"/>
    </row>
    <row r="554" spans="4:5" ht="14.25" customHeight="1">
      <c r="D554" s="20"/>
      <c r="E554" s="10"/>
    </row>
    <row r="555" spans="4:5" ht="14.25" customHeight="1">
      <c r="D555" s="20"/>
      <c r="E555" s="10"/>
    </row>
    <row r="556" spans="4:5" ht="14.25" customHeight="1">
      <c r="D556" s="20"/>
      <c r="E556" s="10"/>
    </row>
    <row r="557" spans="4:5" ht="14.25" customHeight="1">
      <c r="D557" s="20"/>
      <c r="E557" s="10"/>
    </row>
    <row r="558" spans="4:5" ht="14.25" customHeight="1">
      <c r="D558" s="20"/>
      <c r="E558" s="10"/>
    </row>
    <row r="559" spans="4:5" ht="14.25" customHeight="1">
      <c r="D559" s="20"/>
      <c r="E559" s="10"/>
    </row>
    <row r="560" spans="4:5" ht="14.25" customHeight="1">
      <c r="D560" s="20"/>
      <c r="E560" s="10"/>
    </row>
    <row r="561" spans="4:5" ht="14.25" customHeight="1">
      <c r="D561" s="20"/>
      <c r="E561" s="10"/>
    </row>
    <row r="562" spans="4:5" ht="14.25" customHeight="1">
      <c r="D562" s="20"/>
      <c r="E562" s="10"/>
    </row>
    <row r="563" spans="4:5" ht="14.25" customHeight="1">
      <c r="D563" s="20"/>
      <c r="E563" s="10"/>
    </row>
    <row r="564" spans="4:5" ht="14.25" customHeight="1">
      <c r="D564" s="20"/>
      <c r="E564" s="10"/>
    </row>
    <row r="565" spans="4:5" ht="14.25" customHeight="1">
      <c r="D565" s="20"/>
      <c r="E565" s="10"/>
    </row>
    <row r="566" spans="4:5" ht="14.25" customHeight="1">
      <c r="D566" s="20"/>
      <c r="E566" s="10"/>
    </row>
    <row r="567" spans="4:5" ht="14.25" customHeight="1">
      <c r="D567" s="20"/>
      <c r="E567" s="10"/>
    </row>
    <row r="568" spans="4:5" ht="14.25" customHeight="1">
      <c r="D568" s="20"/>
      <c r="E568" s="10"/>
    </row>
    <row r="569" spans="4:5" ht="14.25" customHeight="1">
      <c r="D569" s="20"/>
      <c r="E569" s="10"/>
    </row>
    <row r="570" spans="4:5" ht="14.25" customHeight="1">
      <c r="D570" s="20"/>
      <c r="E570" s="10"/>
    </row>
    <row r="571" spans="4:5" ht="14.25" customHeight="1">
      <c r="D571" s="20"/>
      <c r="E571" s="10"/>
    </row>
    <row r="572" spans="4:5" ht="14.25" customHeight="1">
      <c r="D572" s="20"/>
      <c r="E572" s="10"/>
    </row>
    <row r="573" spans="4:5" ht="14.25" customHeight="1">
      <c r="D573" s="20"/>
      <c r="E573" s="10"/>
    </row>
    <row r="574" spans="4:5" ht="14.25" customHeight="1">
      <c r="D574" s="20"/>
      <c r="E574" s="10"/>
    </row>
    <row r="575" spans="4:5" ht="14.25" customHeight="1">
      <c r="D575" s="20"/>
      <c r="E575" s="10"/>
    </row>
    <row r="576" spans="4:5" ht="14.25" customHeight="1">
      <c r="D576" s="20"/>
      <c r="E576" s="10"/>
    </row>
    <row r="577" spans="4:5" ht="14.25" customHeight="1">
      <c r="D577" s="20"/>
      <c r="E577" s="10"/>
    </row>
    <row r="578" spans="4:5" ht="14.25" customHeight="1">
      <c r="D578" s="20"/>
      <c r="E578" s="10"/>
    </row>
    <row r="579" spans="4:5" ht="14.25" customHeight="1">
      <c r="D579" s="20"/>
      <c r="E579" s="10"/>
    </row>
    <row r="580" spans="4:5" ht="14.25" customHeight="1">
      <c r="D580" s="20"/>
      <c r="E580" s="10"/>
    </row>
    <row r="581" spans="4:5" ht="14.25" customHeight="1">
      <c r="D581" s="20"/>
      <c r="E581" s="10"/>
    </row>
    <row r="582" spans="4:5" ht="14.25" customHeight="1">
      <c r="D582" s="20"/>
      <c r="E582" s="10"/>
    </row>
    <row r="583" spans="4:5" ht="14.25" customHeight="1">
      <c r="D583" s="20"/>
      <c r="E583" s="10"/>
    </row>
    <row r="584" spans="4:5" ht="14.25" customHeight="1">
      <c r="D584" s="20"/>
      <c r="E584" s="10"/>
    </row>
    <row r="585" spans="4:5" ht="14.25" customHeight="1">
      <c r="D585" s="20"/>
      <c r="E585" s="10"/>
    </row>
    <row r="586" spans="4:5" ht="14.25" customHeight="1">
      <c r="D586" s="20"/>
      <c r="E586" s="10"/>
    </row>
    <row r="587" spans="4:5" ht="14.25" customHeight="1">
      <c r="D587" s="20"/>
      <c r="E587" s="10"/>
    </row>
    <row r="588" spans="4:5" ht="14.25" customHeight="1">
      <c r="D588" s="20"/>
      <c r="E588" s="10"/>
    </row>
    <row r="589" spans="4:5" ht="14.25" customHeight="1">
      <c r="D589" s="20"/>
      <c r="E589" s="10"/>
    </row>
    <row r="590" spans="4:5" ht="14.25" customHeight="1">
      <c r="D590" s="20"/>
      <c r="E590" s="10"/>
    </row>
    <row r="591" spans="4:5" ht="14.25" customHeight="1">
      <c r="D591" s="20"/>
      <c r="E591" s="10"/>
    </row>
    <row r="592" spans="4:5" ht="14.25" customHeight="1">
      <c r="D592" s="20"/>
      <c r="E592" s="10"/>
    </row>
    <row r="593" spans="4:5" ht="14.25" customHeight="1">
      <c r="D593" s="20"/>
      <c r="E593" s="10"/>
    </row>
    <row r="594" spans="4:5" ht="14.25" customHeight="1">
      <c r="D594" s="20"/>
      <c r="E594" s="10"/>
    </row>
    <row r="595" spans="4:5" ht="14.25" customHeight="1">
      <c r="D595" s="20"/>
      <c r="E595" s="10"/>
    </row>
    <row r="596" spans="4:5" ht="14.25" customHeight="1">
      <c r="D596" s="20"/>
      <c r="E596" s="10"/>
    </row>
    <row r="597" spans="4:5" ht="14.25" customHeight="1">
      <c r="D597" s="20"/>
      <c r="E597" s="10"/>
    </row>
    <row r="598" spans="4:5" ht="14.25" customHeight="1">
      <c r="D598" s="20"/>
      <c r="E598" s="10"/>
    </row>
    <row r="599" spans="4:5" ht="14.25" customHeight="1">
      <c r="D599" s="20"/>
      <c r="E599" s="10"/>
    </row>
    <row r="600" spans="4:5" ht="14.25" customHeight="1">
      <c r="D600" s="20"/>
      <c r="E600" s="10"/>
    </row>
    <row r="601" spans="4:5" ht="14.25" customHeight="1">
      <c r="D601" s="20"/>
      <c r="E601" s="10"/>
    </row>
    <row r="602" spans="4:5" ht="14.25" customHeight="1">
      <c r="D602" s="20"/>
      <c r="E602" s="10"/>
    </row>
    <row r="603" spans="4:5" ht="14.25" customHeight="1">
      <c r="D603" s="20"/>
      <c r="E603" s="10"/>
    </row>
    <row r="604" spans="4:5" ht="14.25" customHeight="1">
      <c r="D604" s="20"/>
      <c r="E604" s="10"/>
    </row>
    <row r="605" spans="4:5" ht="14.25" customHeight="1">
      <c r="D605" s="20"/>
      <c r="E605" s="10"/>
    </row>
    <row r="606" spans="4:5" ht="14.25" customHeight="1">
      <c r="D606" s="20"/>
      <c r="E606" s="10"/>
    </row>
    <row r="607" spans="4:5" ht="14.25" customHeight="1">
      <c r="D607" s="20"/>
      <c r="E607" s="10"/>
    </row>
    <row r="608" spans="4:5" ht="14.25" customHeight="1">
      <c r="D608" s="20"/>
      <c r="E608" s="10"/>
    </row>
    <row r="609" spans="4:5" ht="14.25" customHeight="1">
      <c r="D609" s="20"/>
      <c r="E609" s="10"/>
    </row>
    <row r="610" spans="4:5" ht="14.25" customHeight="1">
      <c r="D610" s="20"/>
      <c r="E610" s="10"/>
    </row>
    <row r="611" spans="4:5" ht="14.25" customHeight="1">
      <c r="D611" s="20"/>
      <c r="E611" s="10"/>
    </row>
    <row r="612" spans="4:5" ht="14.25" customHeight="1">
      <c r="D612" s="20"/>
      <c r="E612" s="10"/>
    </row>
    <row r="613" spans="4:5" ht="14.25" customHeight="1">
      <c r="D613" s="20"/>
      <c r="E613" s="10"/>
    </row>
    <row r="614" spans="4:5" ht="14.25" customHeight="1">
      <c r="D614" s="20"/>
      <c r="E614" s="10"/>
    </row>
    <row r="615" spans="4:5" ht="14.25" customHeight="1">
      <c r="D615" s="20"/>
      <c r="E615" s="10"/>
    </row>
    <row r="616" spans="4:5" ht="14.25" customHeight="1">
      <c r="D616" s="20"/>
      <c r="E616" s="10"/>
    </row>
    <row r="617" spans="4:5" ht="14.25" customHeight="1">
      <c r="D617" s="20"/>
      <c r="E617" s="10"/>
    </row>
    <row r="618" spans="4:5" ht="14.25" customHeight="1">
      <c r="D618" s="20"/>
      <c r="E618" s="10"/>
    </row>
    <row r="619" spans="4:5" ht="14.25" customHeight="1">
      <c r="D619" s="20"/>
      <c r="E619" s="10"/>
    </row>
    <row r="620" spans="4:5" ht="14.25" customHeight="1">
      <c r="D620" s="20"/>
      <c r="E620" s="10"/>
    </row>
    <row r="621" spans="4:5" ht="14.25" customHeight="1">
      <c r="D621" s="20"/>
      <c r="E621" s="10"/>
    </row>
    <row r="622" spans="4:5" ht="14.25" customHeight="1">
      <c r="D622" s="20"/>
      <c r="E622" s="10"/>
    </row>
    <row r="623" spans="4:5" ht="14.25" customHeight="1">
      <c r="D623" s="20"/>
      <c r="E623" s="10"/>
    </row>
    <row r="624" spans="4:5" ht="14.25" customHeight="1">
      <c r="D624" s="20"/>
      <c r="E624" s="10"/>
    </row>
    <row r="625" spans="4:5" ht="14.25" customHeight="1">
      <c r="D625" s="20"/>
      <c r="E625" s="10"/>
    </row>
    <row r="626" spans="4:5" ht="14.25" customHeight="1">
      <c r="D626" s="20"/>
      <c r="E626" s="10"/>
    </row>
    <row r="627" spans="4:5" ht="14.25" customHeight="1">
      <c r="D627" s="20"/>
      <c r="E627" s="10"/>
    </row>
    <row r="628" spans="4:5" ht="14.25" customHeight="1">
      <c r="D628" s="20"/>
      <c r="E628" s="10"/>
    </row>
    <row r="629" spans="4:5" ht="14.25" customHeight="1">
      <c r="D629" s="20"/>
      <c r="E629" s="10"/>
    </row>
    <row r="630" spans="4:5" ht="14.25" customHeight="1">
      <c r="D630" s="20"/>
      <c r="E630" s="10"/>
    </row>
    <row r="631" spans="4:5" ht="14.25" customHeight="1">
      <c r="D631" s="20"/>
      <c r="E631" s="10"/>
    </row>
    <row r="632" spans="4:5" ht="14.25" customHeight="1">
      <c r="D632" s="20"/>
      <c r="E632" s="10"/>
    </row>
    <row r="633" spans="4:5" ht="14.25" customHeight="1">
      <c r="D633" s="20"/>
      <c r="E633" s="10"/>
    </row>
    <row r="634" spans="4:5" ht="14.25" customHeight="1">
      <c r="D634" s="20"/>
      <c r="E634" s="10"/>
    </row>
    <row r="635" spans="4:5" ht="14.25" customHeight="1">
      <c r="D635" s="20"/>
      <c r="E635" s="10"/>
    </row>
    <row r="636" spans="4:5" ht="14.25" customHeight="1">
      <c r="D636" s="20"/>
      <c r="E636" s="10"/>
    </row>
    <row r="637" spans="4:5" ht="14.25" customHeight="1">
      <c r="D637" s="20"/>
      <c r="E637" s="10"/>
    </row>
    <row r="638" spans="4:5" ht="14.25" customHeight="1">
      <c r="D638" s="20"/>
      <c r="E638" s="10"/>
    </row>
    <row r="639" spans="4:5" ht="14.25" customHeight="1">
      <c r="D639" s="20"/>
      <c r="E639" s="10"/>
    </row>
    <row r="640" spans="4:5" ht="14.25" customHeight="1">
      <c r="D640" s="20"/>
      <c r="E640" s="10"/>
    </row>
    <row r="641" spans="4:5" ht="14.25" customHeight="1">
      <c r="D641" s="20"/>
      <c r="E641" s="10"/>
    </row>
    <row r="642" spans="4:5" ht="14.25" customHeight="1">
      <c r="D642" s="20"/>
      <c r="E642" s="10"/>
    </row>
    <row r="643" spans="4:5" ht="14.25" customHeight="1">
      <c r="D643" s="20"/>
      <c r="E643" s="10"/>
    </row>
    <row r="644" spans="4:5" ht="14.25" customHeight="1">
      <c r="D644" s="20"/>
      <c r="E644" s="10"/>
    </row>
    <row r="645" spans="4:5" ht="14.25" customHeight="1">
      <c r="D645" s="20"/>
      <c r="E645" s="10"/>
    </row>
    <row r="646" spans="4:5" ht="14.25" customHeight="1">
      <c r="D646" s="20"/>
      <c r="E646" s="10"/>
    </row>
    <row r="647" spans="4:5" ht="14.25" customHeight="1">
      <c r="D647" s="20"/>
      <c r="E647" s="10"/>
    </row>
    <row r="648" spans="4:5" ht="14.25" customHeight="1">
      <c r="D648" s="20"/>
      <c r="E648" s="10"/>
    </row>
    <row r="649" spans="4:5" ht="14.25" customHeight="1">
      <c r="D649" s="20"/>
      <c r="E649" s="10"/>
    </row>
    <row r="650" spans="4:5" ht="14.25" customHeight="1">
      <c r="D650" s="20"/>
      <c r="E650" s="10"/>
    </row>
    <row r="651" spans="4:5" ht="14.25" customHeight="1">
      <c r="D651" s="20"/>
      <c r="E651" s="10"/>
    </row>
    <row r="652" spans="4:5" ht="14.25" customHeight="1">
      <c r="D652" s="20"/>
      <c r="E652" s="10"/>
    </row>
    <row r="653" spans="4:5" ht="14.25" customHeight="1">
      <c r="D653" s="20"/>
      <c r="E653" s="10"/>
    </row>
    <row r="654" spans="4:5" ht="14.25" customHeight="1">
      <c r="D654" s="20"/>
      <c r="E654" s="10"/>
    </row>
    <row r="655" spans="4:5" ht="14.25" customHeight="1">
      <c r="D655" s="20"/>
      <c r="E655" s="10"/>
    </row>
    <row r="656" spans="4:5" ht="14.25" customHeight="1">
      <c r="D656" s="20"/>
      <c r="E656" s="10"/>
    </row>
    <row r="657" spans="4:5" ht="14.25" customHeight="1">
      <c r="D657" s="20"/>
      <c r="E657" s="10"/>
    </row>
    <row r="658" spans="4:5" ht="14.25" customHeight="1">
      <c r="D658" s="20"/>
      <c r="E658" s="10"/>
    </row>
    <row r="659" spans="4:5" ht="14.25" customHeight="1">
      <c r="D659" s="20"/>
      <c r="E659" s="10"/>
    </row>
    <row r="660" spans="4:5" ht="14.25" customHeight="1">
      <c r="D660" s="20"/>
      <c r="E660" s="10"/>
    </row>
    <row r="661" spans="4:5" ht="14.25" customHeight="1">
      <c r="D661" s="20"/>
      <c r="E661" s="10"/>
    </row>
    <row r="662" spans="4:5" ht="14.25" customHeight="1">
      <c r="D662" s="20"/>
      <c r="E662" s="10"/>
    </row>
    <row r="663" spans="4:5" ht="14.25" customHeight="1">
      <c r="D663" s="20"/>
      <c r="E663" s="10"/>
    </row>
    <row r="664" spans="4:5" ht="14.25" customHeight="1">
      <c r="D664" s="20"/>
      <c r="E664" s="10"/>
    </row>
    <row r="665" spans="4:5" ht="14.25" customHeight="1">
      <c r="D665" s="20"/>
      <c r="E665" s="10"/>
    </row>
    <row r="666" spans="4:5" ht="14.25" customHeight="1">
      <c r="D666" s="20"/>
      <c r="E666" s="10"/>
    </row>
    <row r="667" spans="4:5" ht="14.25" customHeight="1">
      <c r="D667" s="20"/>
      <c r="E667" s="10"/>
    </row>
    <row r="668" spans="4:5" ht="14.25" customHeight="1">
      <c r="D668" s="20"/>
      <c r="E668" s="10"/>
    </row>
    <row r="669" spans="4:5" ht="14.25" customHeight="1">
      <c r="D669" s="20"/>
      <c r="E669" s="10"/>
    </row>
    <row r="670" spans="4:5" ht="14.25" customHeight="1">
      <c r="D670" s="20"/>
      <c r="E670" s="10"/>
    </row>
    <row r="671" spans="4:5" ht="14.25" customHeight="1">
      <c r="D671" s="20"/>
      <c r="E671" s="10"/>
    </row>
    <row r="672" spans="4:5" ht="14.25" customHeight="1">
      <c r="D672" s="20"/>
      <c r="E672" s="10"/>
    </row>
    <row r="673" spans="4:5" ht="14.25" customHeight="1">
      <c r="D673" s="20"/>
      <c r="E673" s="10"/>
    </row>
    <row r="674" spans="4:5" ht="14.25" customHeight="1">
      <c r="D674" s="20"/>
      <c r="E674" s="10"/>
    </row>
    <row r="675" spans="4:5" ht="14.25" customHeight="1">
      <c r="D675" s="20"/>
      <c r="E675" s="10"/>
    </row>
    <row r="676" spans="4:5" ht="14.25" customHeight="1">
      <c r="D676" s="20"/>
      <c r="E676" s="10"/>
    </row>
    <row r="677" spans="4:5" ht="14.25" customHeight="1">
      <c r="D677" s="20"/>
      <c r="E677" s="10"/>
    </row>
    <row r="678" spans="4:5" ht="14.25" customHeight="1">
      <c r="D678" s="20"/>
      <c r="E678" s="10"/>
    </row>
    <row r="679" spans="4:5" ht="14.25" customHeight="1">
      <c r="D679" s="20"/>
      <c r="E679" s="10"/>
    </row>
    <row r="680" spans="4:5" ht="14.25" customHeight="1">
      <c r="D680" s="20"/>
      <c r="E680" s="10"/>
    </row>
    <row r="681" spans="4:5" ht="14.25" customHeight="1">
      <c r="D681" s="20"/>
      <c r="E681" s="10"/>
    </row>
    <row r="682" spans="4:5" ht="14.25" customHeight="1">
      <c r="D682" s="20"/>
      <c r="E682" s="10"/>
    </row>
    <row r="683" spans="4:5" ht="14.25" customHeight="1">
      <c r="D683" s="20"/>
      <c r="E683" s="10"/>
    </row>
    <row r="684" spans="4:5" ht="14.25" customHeight="1">
      <c r="D684" s="20"/>
      <c r="E684" s="10"/>
    </row>
    <row r="685" spans="4:5" ht="14.25" customHeight="1">
      <c r="D685" s="20"/>
      <c r="E685" s="10"/>
    </row>
    <row r="686" spans="4:5" ht="14.25" customHeight="1">
      <c r="D686" s="20"/>
      <c r="E686" s="10"/>
    </row>
    <row r="687" spans="4:5" ht="14.25" customHeight="1">
      <c r="D687" s="20"/>
      <c r="E687" s="10"/>
    </row>
    <row r="688" spans="4:5" ht="14.25" customHeight="1">
      <c r="D688" s="20"/>
      <c r="E688" s="10"/>
    </row>
    <row r="689" spans="4:5" ht="14.25" customHeight="1">
      <c r="D689" s="20"/>
      <c r="E689" s="10"/>
    </row>
    <row r="690" spans="4:5" ht="14.25" customHeight="1">
      <c r="D690" s="20"/>
      <c r="E690" s="10"/>
    </row>
    <row r="691" spans="4:5" ht="14.25" customHeight="1">
      <c r="D691" s="20"/>
      <c r="E691" s="10"/>
    </row>
    <row r="692" spans="4:5" ht="14.25" customHeight="1">
      <c r="D692" s="20"/>
      <c r="E692" s="10"/>
    </row>
    <row r="693" spans="4:5" ht="14.25" customHeight="1">
      <c r="D693" s="20"/>
      <c r="E693" s="10"/>
    </row>
    <row r="694" spans="4:5" ht="14.25" customHeight="1">
      <c r="D694" s="20"/>
      <c r="E694" s="10"/>
    </row>
    <row r="695" spans="4:5" ht="14.25" customHeight="1">
      <c r="D695" s="20"/>
      <c r="E695" s="10"/>
    </row>
    <row r="696" spans="4:5" ht="14.25" customHeight="1">
      <c r="D696" s="20"/>
      <c r="E696" s="10"/>
    </row>
    <row r="697" spans="4:5" ht="14.25" customHeight="1">
      <c r="D697" s="20"/>
      <c r="E697" s="10"/>
    </row>
    <row r="698" spans="4:5" ht="14.25" customHeight="1">
      <c r="D698" s="20"/>
      <c r="E698" s="10"/>
    </row>
    <row r="699" spans="4:5" ht="14.25" customHeight="1">
      <c r="D699" s="20"/>
      <c r="E699" s="10"/>
    </row>
    <row r="700" spans="4:5" ht="14.25" customHeight="1">
      <c r="D700" s="20"/>
      <c r="E700" s="10"/>
    </row>
    <row r="701" spans="4:5" ht="14.25" customHeight="1">
      <c r="D701" s="20"/>
      <c r="E701" s="10"/>
    </row>
    <row r="702" spans="4:5" ht="14.25" customHeight="1">
      <c r="D702" s="20"/>
      <c r="E702" s="10"/>
    </row>
    <row r="703" spans="4:5" ht="14.25" customHeight="1">
      <c r="D703" s="20"/>
      <c r="E703" s="10"/>
    </row>
    <row r="704" spans="4:5" ht="14.25" customHeight="1">
      <c r="D704" s="20"/>
      <c r="E704" s="10"/>
    </row>
    <row r="705" spans="4:5" ht="14.25" customHeight="1">
      <c r="D705" s="20"/>
      <c r="E705" s="10"/>
    </row>
    <row r="706" spans="4:5" ht="14.25" customHeight="1">
      <c r="D706" s="20"/>
      <c r="E706" s="10"/>
    </row>
    <row r="707" spans="4:5" ht="14.25" customHeight="1">
      <c r="D707" s="20"/>
      <c r="E707" s="10"/>
    </row>
    <row r="708" spans="4:5" ht="14.25" customHeight="1">
      <c r="D708" s="20"/>
      <c r="E708" s="10"/>
    </row>
    <row r="709" spans="4:5" ht="14.25" customHeight="1">
      <c r="D709" s="20"/>
      <c r="E709" s="10"/>
    </row>
    <row r="710" spans="4:5" ht="14.25" customHeight="1">
      <c r="D710" s="20"/>
      <c r="E710" s="10"/>
    </row>
    <row r="711" spans="4:5" ht="14.25" customHeight="1">
      <c r="D711" s="20"/>
      <c r="E711" s="10"/>
    </row>
    <row r="712" spans="4:5" ht="14.25" customHeight="1">
      <c r="D712" s="20"/>
      <c r="E712" s="10"/>
    </row>
    <row r="713" spans="4:5" ht="14.25" customHeight="1">
      <c r="D713" s="20"/>
      <c r="E713" s="10"/>
    </row>
    <row r="714" spans="4:5" ht="14.25" customHeight="1">
      <c r="D714" s="20"/>
      <c r="E714" s="10"/>
    </row>
    <row r="715" spans="4:5" ht="14.25" customHeight="1">
      <c r="D715" s="20"/>
      <c r="E715" s="10"/>
    </row>
    <row r="716" spans="4:5" ht="14.25" customHeight="1">
      <c r="D716" s="20"/>
      <c r="E716" s="10"/>
    </row>
    <row r="717" spans="4:5" ht="14.25" customHeight="1">
      <c r="D717" s="20"/>
      <c r="E717" s="10"/>
    </row>
    <row r="718" spans="4:5" ht="14.25" customHeight="1">
      <c r="D718" s="20"/>
      <c r="E718" s="10"/>
    </row>
    <row r="719" spans="4:5" ht="14.25" customHeight="1">
      <c r="D719" s="20"/>
      <c r="E719" s="10"/>
    </row>
    <row r="720" spans="4:5" ht="14.25" customHeight="1">
      <c r="D720" s="20"/>
      <c r="E720" s="10"/>
    </row>
    <row r="721" spans="4:5" ht="14.25" customHeight="1">
      <c r="D721" s="20"/>
      <c r="E721" s="10"/>
    </row>
    <row r="722" spans="4:5" ht="14.25" customHeight="1">
      <c r="D722" s="20"/>
      <c r="E722" s="10"/>
    </row>
    <row r="723" spans="4:5" ht="14.25" customHeight="1">
      <c r="D723" s="20"/>
      <c r="E723" s="10"/>
    </row>
    <row r="724" spans="4:5" ht="14.25" customHeight="1">
      <c r="D724" s="20"/>
      <c r="E724" s="10"/>
    </row>
    <row r="725" spans="4:5" ht="14.25" customHeight="1">
      <c r="D725" s="20"/>
      <c r="E725" s="10"/>
    </row>
    <row r="726" spans="4:5" ht="14.25" customHeight="1">
      <c r="D726" s="20"/>
      <c r="E726" s="10"/>
    </row>
    <row r="727" spans="4:5" ht="14.25" customHeight="1">
      <c r="D727" s="20"/>
      <c r="E727" s="10"/>
    </row>
    <row r="728" spans="4:5" ht="14.25" customHeight="1">
      <c r="D728" s="20"/>
      <c r="E728" s="10"/>
    </row>
    <row r="729" spans="4:5" ht="14.25" customHeight="1">
      <c r="D729" s="20"/>
      <c r="E729" s="10"/>
    </row>
    <row r="730" spans="4:5" ht="14.25" customHeight="1">
      <c r="D730" s="20"/>
      <c r="E730" s="10"/>
    </row>
    <row r="731" spans="4:5" ht="14.25" customHeight="1">
      <c r="D731" s="20"/>
      <c r="E731" s="10"/>
    </row>
    <row r="732" spans="4:5" ht="14.25" customHeight="1">
      <c r="D732" s="20"/>
      <c r="E732" s="10"/>
    </row>
    <row r="733" spans="4:5" ht="14.25" customHeight="1">
      <c r="D733" s="20"/>
      <c r="E733" s="10"/>
    </row>
    <row r="734" spans="4:5" ht="14.25" customHeight="1">
      <c r="D734" s="20"/>
      <c r="E734" s="10"/>
    </row>
    <row r="735" spans="4:5" ht="14.25" customHeight="1">
      <c r="D735" s="20"/>
      <c r="E735" s="10"/>
    </row>
    <row r="736" spans="4:5" ht="14.25" customHeight="1">
      <c r="D736" s="20"/>
      <c r="E736" s="10"/>
    </row>
    <row r="737" spans="4:5" ht="14.25" customHeight="1">
      <c r="D737" s="20"/>
      <c r="E737" s="10"/>
    </row>
    <row r="738" spans="4:5" ht="14.25" customHeight="1">
      <c r="D738" s="20"/>
      <c r="E738" s="10"/>
    </row>
    <row r="739" spans="4:5" ht="14.25" customHeight="1">
      <c r="D739" s="20"/>
      <c r="E739" s="10"/>
    </row>
    <row r="740" spans="4:5" ht="14.25" customHeight="1">
      <c r="D740" s="20"/>
      <c r="E740" s="10"/>
    </row>
    <row r="741" spans="4:5" ht="14.25" customHeight="1">
      <c r="D741" s="20"/>
      <c r="E741" s="10"/>
    </row>
    <row r="742" spans="4:5" ht="14.25" customHeight="1">
      <c r="D742" s="20"/>
      <c r="E742" s="10"/>
    </row>
    <row r="743" spans="4:5" ht="14.25" customHeight="1">
      <c r="D743" s="20"/>
      <c r="E743" s="10"/>
    </row>
    <row r="744" spans="4:5" ht="14.25" customHeight="1">
      <c r="D744" s="20"/>
      <c r="E744" s="10"/>
    </row>
    <row r="745" spans="4:5" ht="14.25" customHeight="1">
      <c r="D745" s="20"/>
      <c r="E745" s="10"/>
    </row>
    <row r="746" spans="4:5" ht="14.25" customHeight="1">
      <c r="D746" s="20"/>
      <c r="E746" s="10"/>
    </row>
    <row r="747" spans="4:5" ht="14.25" customHeight="1">
      <c r="D747" s="20"/>
      <c r="E747" s="10"/>
    </row>
    <row r="748" spans="4:5" ht="14.25" customHeight="1">
      <c r="D748" s="20"/>
      <c r="E748" s="10"/>
    </row>
    <row r="749" spans="4:5" ht="14.25" customHeight="1">
      <c r="D749" s="20"/>
      <c r="E749" s="10"/>
    </row>
    <row r="750" spans="4:5" ht="14.25" customHeight="1">
      <c r="D750" s="20"/>
      <c r="E750" s="10"/>
    </row>
    <row r="751" spans="4:5" ht="14.25" customHeight="1">
      <c r="D751" s="20"/>
      <c r="E751" s="10"/>
    </row>
    <row r="752" spans="4:5" ht="14.25" customHeight="1">
      <c r="D752" s="20"/>
      <c r="E752" s="10"/>
    </row>
    <row r="753" spans="4:5" ht="14.25" customHeight="1">
      <c r="D753" s="20"/>
      <c r="E753" s="10"/>
    </row>
    <row r="754" spans="4:5" ht="14.25" customHeight="1">
      <c r="D754" s="20"/>
      <c r="E754" s="10"/>
    </row>
    <row r="755" spans="4:5" ht="14.25" customHeight="1">
      <c r="D755" s="20"/>
      <c r="E755" s="10"/>
    </row>
    <row r="756" spans="4:5" ht="14.25" customHeight="1">
      <c r="D756" s="20"/>
      <c r="E756" s="10"/>
    </row>
    <row r="757" spans="4:5" ht="14.25" customHeight="1">
      <c r="D757" s="20"/>
      <c r="E757" s="10"/>
    </row>
    <row r="758" spans="4:5" ht="14.25" customHeight="1">
      <c r="D758" s="20"/>
      <c r="E758" s="10"/>
    </row>
    <row r="759" spans="4:5" ht="14.25" customHeight="1">
      <c r="D759" s="20"/>
      <c r="E759" s="10"/>
    </row>
    <row r="760" spans="4:5" ht="14.25" customHeight="1">
      <c r="D760" s="20"/>
      <c r="E760" s="10"/>
    </row>
    <row r="761" spans="4:5" ht="14.25" customHeight="1">
      <c r="D761" s="20"/>
      <c r="E761" s="10"/>
    </row>
    <row r="762" spans="4:5" ht="14.25" customHeight="1">
      <c r="D762" s="20"/>
      <c r="E762" s="10"/>
    </row>
    <row r="763" spans="4:5" ht="14.25" customHeight="1">
      <c r="D763" s="20"/>
      <c r="E763" s="10"/>
    </row>
    <row r="764" spans="4:5" ht="14.25" customHeight="1">
      <c r="D764" s="20"/>
      <c r="E764" s="10"/>
    </row>
    <row r="765" spans="4:5" ht="14.25" customHeight="1">
      <c r="D765" s="20"/>
      <c r="E765" s="10"/>
    </row>
    <row r="766" spans="4:5" ht="14.25" customHeight="1">
      <c r="D766" s="20"/>
      <c r="E766" s="10"/>
    </row>
    <row r="767" spans="4:5" ht="14.25" customHeight="1">
      <c r="D767" s="20"/>
      <c r="E767" s="10"/>
    </row>
    <row r="768" spans="4:5" ht="14.25" customHeight="1">
      <c r="D768" s="20"/>
      <c r="E768" s="10"/>
    </row>
    <row r="769" spans="4:5" ht="14.25" customHeight="1">
      <c r="D769" s="20"/>
      <c r="E769" s="10"/>
    </row>
    <row r="770" spans="4:5" ht="14.25" customHeight="1">
      <c r="D770" s="20"/>
      <c r="E770" s="10"/>
    </row>
    <row r="771" spans="4:5" ht="14.25" customHeight="1">
      <c r="D771" s="20"/>
      <c r="E771" s="10"/>
    </row>
    <row r="772" spans="4:5" ht="14.25" customHeight="1">
      <c r="D772" s="20"/>
      <c r="E772" s="10"/>
    </row>
    <row r="773" spans="4:5" ht="14.25" customHeight="1">
      <c r="D773" s="20"/>
      <c r="E773" s="10"/>
    </row>
    <row r="774" spans="4:5" ht="14.25" customHeight="1">
      <c r="D774" s="20"/>
      <c r="E774" s="10"/>
    </row>
    <row r="775" spans="4:5" ht="14.25" customHeight="1">
      <c r="D775" s="20"/>
      <c r="E775" s="10"/>
    </row>
    <row r="776" spans="4:5" ht="14.25" customHeight="1">
      <c r="D776" s="20"/>
      <c r="E776" s="10"/>
    </row>
    <row r="777" spans="4:5" ht="14.25" customHeight="1">
      <c r="D777" s="20"/>
      <c r="E777" s="10"/>
    </row>
    <row r="778" spans="4:5" ht="14.25" customHeight="1">
      <c r="D778" s="20"/>
      <c r="E778" s="10"/>
    </row>
    <row r="779" spans="4:5" ht="14.25" customHeight="1">
      <c r="D779" s="20"/>
      <c r="E779" s="10"/>
    </row>
    <row r="780" spans="4:5" ht="14.25" customHeight="1">
      <c r="D780" s="20"/>
      <c r="E780" s="10"/>
    </row>
    <row r="781" spans="4:5" ht="14.25" customHeight="1">
      <c r="D781" s="20"/>
      <c r="E781" s="10"/>
    </row>
    <row r="782" spans="4:5" ht="14.25" customHeight="1">
      <c r="D782" s="20"/>
      <c r="E782" s="10"/>
    </row>
    <row r="783" spans="4:5" ht="14.25" customHeight="1">
      <c r="D783" s="20"/>
      <c r="E783" s="10"/>
    </row>
    <row r="784" spans="4:5" ht="14.25" customHeight="1">
      <c r="D784" s="20"/>
      <c r="E784" s="10"/>
    </row>
    <row r="785" spans="4:5" ht="14.25" customHeight="1">
      <c r="D785" s="20"/>
      <c r="E785" s="10"/>
    </row>
    <row r="786" spans="4:5" ht="14.25" customHeight="1">
      <c r="D786" s="20"/>
      <c r="E786" s="10"/>
    </row>
    <row r="787" spans="4:5" ht="14.25" customHeight="1">
      <c r="D787" s="20"/>
      <c r="E787" s="10"/>
    </row>
    <row r="788" spans="4:5" ht="14.25" customHeight="1">
      <c r="D788" s="20"/>
      <c r="E788" s="10"/>
    </row>
    <row r="789" spans="4:5" ht="14.25" customHeight="1">
      <c r="D789" s="20"/>
      <c r="E789" s="10"/>
    </row>
    <row r="790" spans="4:5" ht="14.25" customHeight="1">
      <c r="D790" s="20"/>
      <c r="E790" s="10"/>
    </row>
    <row r="791" spans="4:5" ht="14.25" customHeight="1">
      <c r="D791" s="20"/>
      <c r="E791" s="10"/>
    </row>
    <row r="792" spans="4:5" ht="14.25" customHeight="1">
      <c r="D792" s="20"/>
      <c r="E792" s="10"/>
    </row>
    <row r="793" spans="4:5" ht="14.25" customHeight="1">
      <c r="D793" s="20"/>
      <c r="E793" s="10"/>
    </row>
    <row r="794" spans="4:5" ht="14.25" customHeight="1">
      <c r="D794" s="20"/>
      <c r="E794" s="10"/>
    </row>
    <row r="795" spans="4:5" ht="14.25" customHeight="1">
      <c r="D795" s="20"/>
      <c r="E795" s="10"/>
    </row>
    <row r="796" spans="4:5" ht="14.25" customHeight="1">
      <c r="D796" s="20"/>
      <c r="E796" s="10"/>
    </row>
    <row r="797" spans="4:5" ht="14.25" customHeight="1">
      <c r="D797" s="20"/>
      <c r="E797" s="10"/>
    </row>
    <row r="798" spans="4:5" ht="14.25" customHeight="1">
      <c r="D798" s="20"/>
      <c r="E798" s="10"/>
    </row>
    <row r="799" spans="4:5" ht="14.25" customHeight="1">
      <c r="D799" s="20"/>
      <c r="E799" s="10"/>
    </row>
    <row r="800" spans="4:5" ht="14.25" customHeight="1">
      <c r="D800" s="20"/>
      <c r="E800" s="10"/>
    </row>
    <row r="801" spans="4:5" ht="14.25" customHeight="1">
      <c r="D801" s="20"/>
      <c r="E801" s="10"/>
    </row>
    <row r="802" spans="4:5" ht="14.25" customHeight="1">
      <c r="D802" s="20"/>
      <c r="E802" s="10"/>
    </row>
    <row r="803" spans="4:5" ht="14.25" customHeight="1">
      <c r="D803" s="20"/>
      <c r="E803" s="10"/>
    </row>
    <row r="804" spans="4:5" ht="14.25" customHeight="1">
      <c r="D804" s="20"/>
      <c r="E804" s="10"/>
    </row>
    <row r="805" spans="4:5" ht="14.25" customHeight="1">
      <c r="D805" s="20"/>
      <c r="E805" s="10"/>
    </row>
    <row r="806" spans="4:5" ht="14.25" customHeight="1">
      <c r="D806" s="20"/>
      <c r="E806" s="10"/>
    </row>
    <row r="807" spans="4:5" ht="14.25" customHeight="1">
      <c r="D807" s="20"/>
      <c r="E807" s="10"/>
    </row>
    <row r="808" spans="4:5" ht="14.25" customHeight="1">
      <c r="D808" s="20"/>
      <c r="E808" s="10"/>
    </row>
    <row r="809" spans="4:5" ht="14.25" customHeight="1">
      <c r="D809" s="20"/>
      <c r="E809" s="10"/>
    </row>
    <row r="810" spans="4:5" ht="14.25" customHeight="1">
      <c r="D810" s="20"/>
      <c r="E810" s="10"/>
    </row>
    <row r="811" spans="4:5" ht="14.25" customHeight="1">
      <c r="D811" s="20"/>
      <c r="E811" s="10"/>
    </row>
    <row r="812" spans="4:5" ht="14.25" customHeight="1">
      <c r="D812" s="20"/>
      <c r="E812" s="10"/>
    </row>
    <row r="813" spans="4:5" ht="14.25" customHeight="1">
      <c r="D813" s="20"/>
      <c r="E813" s="10"/>
    </row>
    <row r="814" spans="4:5" ht="14.25" customHeight="1">
      <c r="D814" s="20"/>
      <c r="E814" s="10"/>
    </row>
    <row r="815" spans="4:5" ht="14.25" customHeight="1">
      <c r="D815" s="20"/>
      <c r="E815" s="10"/>
    </row>
    <row r="816" spans="4:5" ht="14.25" customHeight="1">
      <c r="D816" s="20"/>
      <c r="E816" s="10"/>
    </row>
    <row r="817" spans="4:5" ht="14.25" customHeight="1">
      <c r="D817" s="20"/>
      <c r="E817" s="10"/>
    </row>
    <row r="818" spans="4:5" ht="14.25" customHeight="1">
      <c r="D818" s="20"/>
      <c r="E818" s="10"/>
    </row>
    <row r="819" spans="4:5" ht="14.25" customHeight="1">
      <c r="D819" s="20"/>
      <c r="E819" s="10"/>
    </row>
    <row r="820" spans="4:5" ht="14.25" customHeight="1">
      <c r="D820" s="20"/>
      <c r="E820" s="10"/>
    </row>
    <row r="821" spans="4:5" ht="14.25" customHeight="1">
      <c r="D821" s="20"/>
      <c r="E821" s="10"/>
    </row>
    <row r="822" spans="4:5" ht="14.25" customHeight="1">
      <c r="D822" s="20"/>
      <c r="E822" s="10"/>
    </row>
    <row r="823" spans="4:5" ht="14.25" customHeight="1">
      <c r="D823" s="20"/>
      <c r="E823" s="10"/>
    </row>
    <row r="824" spans="4:5" ht="14.25" customHeight="1">
      <c r="D824" s="20"/>
      <c r="E824" s="10"/>
    </row>
    <row r="825" spans="4:5" ht="14.25" customHeight="1">
      <c r="D825" s="20"/>
      <c r="E825" s="10"/>
    </row>
    <row r="826" spans="4:5" ht="14.25" customHeight="1">
      <c r="D826" s="20"/>
      <c r="E826" s="10"/>
    </row>
    <row r="827" spans="4:5" ht="14.25" customHeight="1">
      <c r="D827" s="20"/>
      <c r="E827" s="10"/>
    </row>
    <row r="828" spans="4:5" ht="14.25" customHeight="1">
      <c r="D828" s="20"/>
      <c r="E828" s="10"/>
    </row>
    <row r="829" spans="4:5" ht="14.25" customHeight="1">
      <c r="D829" s="20"/>
      <c r="E829" s="10"/>
    </row>
    <row r="830" spans="4:5" ht="14.25" customHeight="1">
      <c r="D830" s="20"/>
      <c r="E830" s="10"/>
    </row>
    <row r="831" spans="4:5" ht="14.25" customHeight="1">
      <c r="D831" s="20"/>
      <c r="E831" s="10"/>
    </row>
    <row r="832" spans="4:5" ht="14.25" customHeight="1">
      <c r="D832" s="20"/>
      <c r="E832" s="10"/>
    </row>
    <row r="833" spans="4:5" ht="14.25" customHeight="1">
      <c r="D833" s="20"/>
      <c r="E833" s="10"/>
    </row>
    <row r="834" spans="4:5" ht="14.25" customHeight="1">
      <c r="D834" s="20"/>
      <c r="E834" s="10"/>
    </row>
    <row r="835" spans="4:5" ht="14.25" customHeight="1">
      <c r="D835" s="20"/>
      <c r="E835" s="10"/>
    </row>
    <row r="836" spans="4:5" ht="14.25" customHeight="1">
      <c r="D836" s="20"/>
      <c r="E836" s="10"/>
    </row>
    <row r="837" spans="4:5" ht="14.25" customHeight="1">
      <c r="D837" s="20"/>
      <c r="E837" s="10"/>
    </row>
    <row r="838" spans="4:5" ht="14.25" customHeight="1">
      <c r="D838" s="20"/>
      <c r="E838" s="10"/>
    </row>
    <row r="839" spans="4:5" ht="14.25" customHeight="1">
      <c r="D839" s="20"/>
      <c r="E839" s="10"/>
    </row>
    <row r="840" spans="4:5" ht="14.25" customHeight="1">
      <c r="D840" s="20"/>
      <c r="E840" s="10"/>
    </row>
    <row r="841" spans="4:5" ht="14.25" customHeight="1">
      <c r="D841" s="20"/>
      <c r="E841" s="10"/>
    </row>
    <row r="842" spans="4:5" ht="14.25" customHeight="1">
      <c r="D842" s="20"/>
      <c r="E842" s="10"/>
    </row>
    <row r="843" spans="4:5" ht="14.25" customHeight="1">
      <c r="D843" s="20"/>
      <c r="E843" s="10"/>
    </row>
    <row r="844" spans="4:5" ht="14.25" customHeight="1">
      <c r="D844" s="20"/>
      <c r="E844" s="10"/>
    </row>
    <row r="845" spans="4:5" ht="14.25" customHeight="1">
      <c r="D845" s="20"/>
      <c r="E845" s="10"/>
    </row>
    <row r="846" spans="4:5" ht="14.25" customHeight="1">
      <c r="D846" s="20"/>
      <c r="E846" s="10"/>
    </row>
    <row r="847" spans="4:5" ht="14.25" customHeight="1">
      <c r="D847" s="20"/>
      <c r="E847" s="10"/>
    </row>
    <row r="848" spans="4:5" ht="14.25" customHeight="1">
      <c r="D848" s="20"/>
      <c r="E848" s="10"/>
    </row>
    <row r="849" spans="4:5" ht="14.25" customHeight="1">
      <c r="D849" s="20"/>
      <c r="E849" s="10"/>
    </row>
    <row r="850" spans="4:5" ht="14.25" customHeight="1">
      <c r="D850" s="20"/>
      <c r="E850" s="10"/>
    </row>
    <row r="851" spans="4:5" ht="14.25" customHeight="1">
      <c r="D851" s="20"/>
      <c r="E851" s="10"/>
    </row>
    <row r="852" spans="4:5" ht="14.25" customHeight="1">
      <c r="D852" s="20"/>
      <c r="E852" s="10"/>
    </row>
    <row r="853" spans="4:5" ht="14.25" customHeight="1">
      <c r="D853" s="20"/>
      <c r="E853" s="10"/>
    </row>
    <row r="854" spans="4:5" ht="14.25" customHeight="1">
      <c r="D854" s="20"/>
      <c r="E854" s="10"/>
    </row>
    <row r="855" spans="4:5" ht="14.25" customHeight="1">
      <c r="D855" s="20"/>
      <c r="E855" s="10"/>
    </row>
    <row r="856" spans="4:5" ht="14.25" customHeight="1">
      <c r="D856" s="20"/>
      <c r="E856" s="10"/>
    </row>
    <row r="857" spans="4:5" ht="14.25" customHeight="1">
      <c r="D857" s="20"/>
      <c r="E857" s="10"/>
    </row>
    <row r="858" spans="4:5" ht="14.25" customHeight="1">
      <c r="D858" s="20"/>
      <c r="E858" s="10"/>
    </row>
    <row r="859" spans="4:5" ht="14.25" customHeight="1">
      <c r="D859" s="20"/>
      <c r="E859" s="10"/>
    </row>
    <row r="860" spans="4:5" ht="14.25" customHeight="1">
      <c r="D860" s="20"/>
      <c r="E860" s="10"/>
    </row>
    <row r="861" spans="4:5" ht="14.25" customHeight="1">
      <c r="D861" s="20"/>
      <c r="E861" s="10"/>
    </row>
    <row r="862" spans="4:5" ht="14.25" customHeight="1">
      <c r="D862" s="20"/>
      <c r="E862" s="10"/>
    </row>
    <row r="863" spans="4:5" ht="14.25" customHeight="1">
      <c r="D863" s="20"/>
      <c r="E863" s="10"/>
    </row>
    <row r="864" spans="4:5" ht="14.25" customHeight="1">
      <c r="D864" s="20"/>
      <c r="E864" s="10"/>
    </row>
    <row r="865" spans="4:5" ht="14.25" customHeight="1">
      <c r="D865" s="20"/>
      <c r="E865" s="10"/>
    </row>
    <row r="866" spans="4:5" ht="14.25" customHeight="1">
      <c r="D866" s="20"/>
      <c r="E866" s="10"/>
    </row>
    <row r="867" spans="4:5" ht="14.25" customHeight="1">
      <c r="D867" s="20"/>
      <c r="E867" s="10"/>
    </row>
    <row r="868" spans="4:5" ht="14.25" customHeight="1">
      <c r="D868" s="20"/>
      <c r="E868" s="10"/>
    </row>
    <row r="869" spans="4:5" ht="14.25" customHeight="1">
      <c r="D869" s="20"/>
      <c r="E869" s="10"/>
    </row>
    <row r="870" spans="4:5" ht="14.25" customHeight="1">
      <c r="D870" s="20"/>
      <c r="E870" s="10"/>
    </row>
    <row r="871" spans="4:5" ht="14.25" customHeight="1">
      <c r="D871" s="20"/>
      <c r="E871" s="10"/>
    </row>
    <row r="872" spans="4:5" ht="14.25" customHeight="1">
      <c r="D872" s="20"/>
      <c r="E872" s="10"/>
    </row>
    <row r="873" spans="4:5" ht="14.25" customHeight="1">
      <c r="D873" s="20"/>
      <c r="E873" s="10"/>
    </row>
    <row r="874" spans="4:5" ht="14.25" customHeight="1">
      <c r="D874" s="20"/>
      <c r="E874" s="10"/>
    </row>
    <row r="875" spans="4:5" ht="14.25" customHeight="1">
      <c r="D875" s="20"/>
      <c r="E875" s="10"/>
    </row>
    <row r="876" spans="4:5" ht="14.25" customHeight="1">
      <c r="D876" s="20"/>
      <c r="E876" s="10"/>
    </row>
    <row r="877" spans="4:5" ht="14.25" customHeight="1">
      <c r="D877" s="20"/>
      <c r="E877" s="10"/>
    </row>
    <row r="878" spans="4:5" ht="14.25" customHeight="1">
      <c r="D878" s="20"/>
      <c r="E878" s="10"/>
    </row>
    <row r="879" spans="4:5" ht="14.25" customHeight="1">
      <c r="D879" s="20"/>
      <c r="E879" s="10"/>
    </row>
    <row r="880" spans="4:5" ht="14.25" customHeight="1">
      <c r="D880" s="20"/>
      <c r="E880" s="10"/>
    </row>
    <row r="881" spans="4:5" ht="14.25" customHeight="1">
      <c r="D881" s="20"/>
      <c r="E881" s="10"/>
    </row>
    <row r="882" spans="4:5" ht="14.25" customHeight="1">
      <c r="D882" s="20"/>
      <c r="E882" s="10"/>
    </row>
    <row r="883" spans="4:5" ht="14.25" customHeight="1">
      <c r="D883" s="20"/>
      <c r="E883" s="10"/>
    </row>
    <row r="884" spans="4:5" ht="14.25" customHeight="1">
      <c r="D884" s="20"/>
      <c r="E884" s="10"/>
    </row>
    <row r="885" spans="4:5" ht="14.25" customHeight="1">
      <c r="D885" s="20"/>
      <c r="E885" s="10"/>
    </row>
    <row r="886" spans="4:5" ht="14.25" customHeight="1">
      <c r="D886" s="20"/>
      <c r="E886" s="10"/>
    </row>
    <row r="887" spans="4:5" ht="14.25" customHeight="1">
      <c r="D887" s="20"/>
      <c r="E887" s="10"/>
    </row>
    <row r="888" spans="4:5" ht="14.25" customHeight="1">
      <c r="D888" s="20"/>
      <c r="E888" s="10"/>
    </row>
    <row r="889" spans="4:5" ht="14.25" customHeight="1">
      <c r="D889" s="20"/>
      <c r="E889" s="10"/>
    </row>
    <row r="890" spans="4:5" ht="14.25" customHeight="1">
      <c r="D890" s="20"/>
      <c r="E890" s="10"/>
    </row>
    <row r="891" spans="4:5" ht="14.25" customHeight="1">
      <c r="D891" s="20"/>
      <c r="E891" s="10"/>
    </row>
    <row r="892" spans="4:5" ht="14.25" customHeight="1">
      <c r="D892" s="20"/>
      <c r="E892" s="10"/>
    </row>
    <row r="893" spans="4:5" ht="14.25" customHeight="1">
      <c r="D893" s="20"/>
      <c r="E893" s="10"/>
    </row>
    <row r="894" spans="4:5" ht="14.25" customHeight="1">
      <c r="D894" s="20"/>
      <c r="E894" s="10"/>
    </row>
    <row r="895" spans="4:5" ht="14.25" customHeight="1">
      <c r="D895" s="20"/>
      <c r="E895" s="10"/>
    </row>
    <row r="896" spans="4:5" ht="14.25" customHeight="1">
      <c r="D896" s="20"/>
      <c r="E896" s="10"/>
    </row>
    <row r="897" spans="4:5" ht="14.25" customHeight="1">
      <c r="D897" s="20"/>
      <c r="E897" s="10"/>
    </row>
    <row r="898" spans="4:5" ht="14.25" customHeight="1">
      <c r="D898" s="20"/>
      <c r="E898" s="10"/>
    </row>
    <row r="899" spans="4:5" ht="14.25" customHeight="1">
      <c r="D899" s="20"/>
      <c r="E899" s="10"/>
    </row>
    <row r="900" spans="4:5" ht="14.25" customHeight="1">
      <c r="D900" s="20"/>
      <c r="E900" s="10"/>
    </row>
    <row r="901" spans="4:5" ht="14.25" customHeight="1">
      <c r="D901" s="20"/>
      <c r="E901" s="10"/>
    </row>
    <row r="902" spans="4:5" ht="14.25" customHeight="1">
      <c r="D902" s="20"/>
      <c r="E902" s="10"/>
    </row>
    <row r="903" spans="4:5" ht="14.25" customHeight="1">
      <c r="D903" s="20"/>
      <c r="E903" s="10"/>
    </row>
    <row r="904" spans="4:5" ht="14.25" customHeight="1">
      <c r="D904" s="20"/>
      <c r="E904" s="10"/>
    </row>
    <row r="905" spans="4:5" ht="14.25" customHeight="1">
      <c r="D905" s="20"/>
      <c r="E905" s="10"/>
    </row>
    <row r="906" spans="4:5" ht="14.25" customHeight="1">
      <c r="D906" s="20"/>
      <c r="E906" s="10"/>
    </row>
    <row r="907" spans="4:5" ht="14.25" customHeight="1">
      <c r="D907" s="20"/>
      <c r="E907" s="10"/>
    </row>
    <row r="908" spans="4:5" ht="14.25" customHeight="1">
      <c r="D908" s="20"/>
      <c r="E908" s="10"/>
    </row>
    <row r="909" spans="4:5" ht="14.25" customHeight="1">
      <c r="D909" s="20"/>
      <c r="E909" s="10"/>
    </row>
    <row r="910" spans="4:5" ht="14.25" customHeight="1">
      <c r="D910" s="20"/>
      <c r="E910" s="10"/>
    </row>
    <row r="911" spans="4:5" ht="14.25" customHeight="1">
      <c r="D911" s="20"/>
      <c r="E911" s="10"/>
    </row>
    <row r="912" spans="4:5" ht="14.25" customHeight="1">
      <c r="D912" s="20"/>
      <c r="E912" s="10"/>
    </row>
    <row r="913" spans="4:5" ht="14.25" customHeight="1">
      <c r="D913" s="20"/>
      <c r="E913" s="10"/>
    </row>
    <row r="914" spans="4:5" ht="14.25" customHeight="1">
      <c r="D914" s="20"/>
      <c r="E914" s="10"/>
    </row>
    <row r="915" spans="4:5" ht="14.25" customHeight="1">
      <c r="D915" s="20"/>
      <c r="E915" s="10"/>
    </row>
    <row r="916" spans="4:5" ht="14.25" customHeight="1">
      <c r="D916" s="20"/>
      <c r="E916" s="10"/>
    </row>
    <row r="917" spans="4:5" ht="14.25" customHeight="1">
      <c r="D917" s="20"/>
      <c r="E917" s="10"/>
    </row>
    <row r="918" spans="4:5" ht="14.25" customHeight="1">
      <c r="D918" s="20"/>
      <c r="E918" s="10"/>
    </row>
    <row r="919" spans="4:5" ht="14.25" customHeight="1">
      <c r="D919" s="20"/>
      <c r="E919" s="10"/>
    </row>
    <row r="920" spans="4:5" ht="14.25" customHeight="1">
      <c r="D920" s="20"/>
      <c r="E920" s="10"/>
    </row>
    <row r="921" spans="4:5" ht="14.25" customHeight="1">
      <c r="D921" s="20"/>
      <c r="E921" s="10"/>
    </row>
    <row r="922" spans="4:5" ht="14.25" customHeight="1">
      <c r="D922" s="20"/>
      <c r="E922" s="10"/>
    </row>
    <row r="923" spans="4:5" ht="14.25" customHeight="1">
      <c r="D923" s="20"/>
      <c r="E923" s="10"/>
    </row>
    <row r="924" spans="4:5" ht="14.25" customHeight="1">
      <c r="D924" s="20"/>
      <c r="E924" s="10"/>
    </row>
    <row r="925" spans="4:5" ht="14.25" customHeight="1">
      <c r="D925" s="20"/>
      <c r="E925" s="10"/>
    </row>
    <row r="926" spans="4:5" ht="14.25" customHeight="1">
      <c r="D926" s="20"/>
      <c r="E926" s="10"/>
    </row>
    <row r="927" spans="4:5" ht="14.25" customHeight="1">
      <c r="D927" s="20"/>
      <c r="E927" s="10"/>
    </row>
    <row r="928" spans="4:5" ht="14.25" customHeight="1">
      <c r="D928" s="20"/>
      <c r="E928" s="10"/>
    </row>
    <row r="929" spans="4:5" ht="14.25" customHeight="1">
      <c r="D929" s="20"/>
      <c r="E929" s="10"/>
    </row>
    <row r="930" spans="4:5" ht="14.25" customHeight="1">
      <c r="D930" s="20"/>
      <c r="E930" s="10"/>
    </row>
    <row r="931" spans="4:5" ht="14.25" customHeight="1">
      <c r="D931" s="20"/>
      <c r="E931" s="10"/>
    </row>
    <row r="932" spans="4:5" ht="14.25" customHeight="1">
      <c r="D932" s="20"/>
      <c r="E932" s="10"/>
    </row>
    <row r="933" spans="4:5" ht="14.25" customHeight="1">
      <c r="D933" s="20"/>
      <c r="E933" s="10"/>
    </row>
    <row r="934" spans="4:5" ht="14.25" customHeight="1">
      <c r="D934" s="20"/>
      <c r="E934" s="10"/>
    </row>
    <row r="935" spans="4:5" ht="14.25" customHeight="1">
      <c r="D935" s="20"/>
      <c r="E935" s="10"/>
    </row>
    <row r="936" spans="4:5" ht="14.25" customHeight="1">
      <c r="D936" s="20"/>
      <c r="E936" s="10"/>
    </row>
    <row r="937" spans="4:5" ht="14.25" customHeight="1">
      <c r="D937" s="20"/>
      <c r="E937" s="10"/>
    </row>
    <row r="938" spans="4:5" ht="14.25" customHeight="1">
      <c r="D938" s="20"/>
      <c r="E938" s="10"/>
    </row>
    <row r="939" spans="4:5" ht="14.25" customHeight="1">
      <c r="D939" s="20"/>
      <c r="E939" s="10"/>
    </row>
    <row r="940" spans="4:5" ht="14.25" customHeight="1">
      <c r="D940" s="20"/>
      <c r="E940" s="10"/>
    </row>
    <row r="941" spans="4:5" ht="14.25" customHeight="1">
      <c r="D941" s="20"/>
      <c r="E941" s="10"/>
    </row>
    <row r="942" spans="4:5" ht="14.25" customHeight="1">
      <c r="D942" s="20"/>
      <c r="E942" s="10"/>
    </row>
    <row r="943" spans="4:5" ht="14.25" customHeight="1">
      <c r="D943" s="20"/>
      <c r="E943" s="10"/>
    </row>
    <row r="944" spans="4:5" ht="14.25" customHeight="1">
      <c r="D944" s="20"/>
      <c r="E944" s="10"/>
    </row>
    <row r="945" spans="4:5" ht="14.25" customHeight="1">
      <c r="D945" s="20"/>
      <c r="E945" s="10"/>
    </row>
    <row r="946" spans="4:5" ht="14.25" customHeight="1">
      <c r="D946" s="20"/>
      <c r="E946" s="10"/>
    </row>
    <row r="947" spans="4:5" ht="14.25" customHeight="1">
      <c r="D947" s="20"/>
      <c r="E947" s="10"/>
    </row>
    <row r="948" spans="4:5" ht="14.25" customHeight="1">
      <c r="D948" s="20"/>
      <c r="E948" s="10"/>
    </row>
    <row r="949" spans="4:5" ht="14.25" customHeight="1">
      <c r="D949" s="20"/>
      <c r="E949" s="10"/>
    </row>
    <row r="950" spans="4:5" ht="14.25" customHeight="1">
      <c r="D950" s="20"/>
      <c r="E950" s="10"/>
    </row>
    <row r="951" spans="4:5" ht="14.25" customHeight="1">
      <c r="D951" s="20"/>
      <c r="E951" s="10"/>
    </row>
    <row r="952" spans="4:5" ht="14.25" customHeight="1">
      <c r="D952" s="20"/>
      <c r="E952" s="10"/>
    </row>
    <row r="953" spans="4:5" ht="14.25" customHeight="1">
      <c r="D953" s="20"/>
      <c r="E953" s="10"/>
    </row>
    <row r="954" spans="4:5" ht="14.25" customHeight="1">
      <c r="D954" s="20"/>
      <c r="E954" s="10"/>
    </row>
    <row r="955" spans="4:5" ht="14.25" customHeight="1">
      <c r="D955" s="20"/>
      <c r="E955" s="10"/>
    </row>
    <row r="956" spans="4:5" ht="14.25" customHeight="1">
      <c r="D956" s="20"/>
      <c r="E956" s="10"/>
    </row>
    <row r="957" spans="4:5" ht="14.25" customHeight="1">
      <c r="D957" s="20"/>
      <c r="E957" s="10"/>
    </row>
    <row r="958" spans="4:5" ht="14.25" customHeight="1">
      <c r="D958" s="20"/>
      <c r="E958" s="10"/>
    </row>
    <row r="959" spans="4:5" ht="14.25" customHeight="1">
      <c r="D959" s="20"/>
      <c r="E959" s="10"/>
    </row>
    <row r="960" spans="4:5" ht="14.25" customHeight="1">
      <c r="D960" s="20"/>
      <c r="E960" s="10"/>
    </row>
    <row r="961" spans="4:5" ht="14.25" customHeight="1">
      <c r="D961" s="20"/>
      <c r="E961" s="10"/>
    </row>
    <row r="962" spans="4:5" ht="14.25" customHeight="1">
      <c r="D962" s="20"/>
      <c r="E962" s="10"/>
    </row>
    <row r="963" spans="4:5" ht="14.25" customHeight="1">
      <c r="D963" s="20"/>
      <c r="E963" s="10"/>
    </row>
    <row r="964" spans="4:5" ht="14.25" customHeight="1">
      <c r="D964" s="20"/>
      <c r="E964" s="10"/>
    </row>
    <row r="965" spans="4:5" ht="14.25" customHeight="1">
      <c r="D965" s="20"/>
      <c r="E965" s="10"/>
    </row>
    <row r="966" spans="4:5" ht="14.25" customHeight="1">
      <c r="D966" s="20"/>
      <c r="E966" s="10"/>
    </row>
    <row r="967" spans="4:5" ht="14.25" customHeight="1">
      <c r="D967" s="20"/>
      <c r="E967" s="10"/>
    </row>
    <row r="968" spans="4:5" ht="14.25" customHeight="1">
      <c r="D968" s="20"/>
      <c r="E968" s="10"/>
    </row>
    <row r="969" spans="4:5" ht="14.25" customHeight="1">
      <c r="D969" s="20"/>
      <c r="E969" s="10"/>
    </row>
    <row r="970" spans="4:5" ht="14.25" customHeight="1">
      <c r="D970" s="20"/>
      <c r="E970" s="10"/>
    </row>
    <row r="971" spans="4:5" ht="14.25" customHeight="1">
      <c r="D971" s="20"/>
      <c r="E971" s="10"/>
    </row>
    <row r="972" spans="4:5" ht="14.25" customHeight="1">
      <c r="D972" s="20"/>
      <c r="E972" s="10"/>
    </row>
    <row r="973" spans="4:5" ht="14.25" customHeight="1">
      <c r="D973" s="20"/>
      <c r="E973" s="10"/>
    </row>
    <row r="974" spans="4:5" ht="14.25" customHeight="1">
      <c r="D974" s="20"/>
      <c r="E974" s="10"/>
    </row>
    <row r="975" spans="4:5" ht="14.25" customHeight="1">
      <c r="D975" s="20"/>
      <c r="E975" s="10"/>
    </row>
    <row r="976" spans="4:5" ht="14.25" customHeight="1">
      <c r="D976" s="20"/>
      <c r="E976" s="10"/>
    </row>
    <row r="977" spans="4:5" ht="14.25" customHeight="1">
      <c r="D977" s="20"/>
      <c r="E977" s="10"/>
    </row>
    <row r="978" spans="4:5" ht="14.25" customHeight="1">
      <c r="D978" s="20"/>
      <c r="E978" s="10"/>
    </row>
    <row r="979" spans="4:5" ht="14.25" customHeight="1">
      <c r="D979" s="20"/>
      <c r="E979" s="10"/>
    </row>
    <row r="980" spans="4:5" ht="14.25" customHeight="1">
      <c r="D980" s="20"/>
      <c r="E980" s="10"/>
    </row>
    <row r="981" spans="4:5" ht="14.25" customHeight="1">
      <c r="D981" s="20"/>
      <c r="E981" s="10"/>
    </row>
    <row r="982" spans="4:5" ht="14.25" customHeight="1">
      <c r="D982" s="20"/>
      <c r="E982" s="10"/>
    </row>
    <row r="983" spans="4:5" ht="14.25" customHeight="1">
      <c r="D983" s="20"/>
      <c r="E983" s="10"/>
    </row>
    <row r="984" spans="4:5" ht="14.25" customHeight="1">
      <c r="D984" s="20"/>
      <c r="E984" s="10"/>
    </row>
    <row r="985" spans="4:5" ht="14.25" customHeight="1">
      <c r="D985" s="20"/>
      <c r="E985" s="10"/>
    </row>
    <row r="986" spans="4:5" ht="14.25" customHeight="1">
      <c r="D986" s="20"/>
      <c r="E986" s="10"/>
    </row>
    <row r="987" spans="4:5" ht="14.25" customHeight="1">
      <c r="D987" s="20"/>
      <c r="E987" s="10"/>
    </row>
    <row r="988" spans="4:5" ht="14.25" customHeight="1">
      <c r="D988" s="20"/>
      <c r="E988" s="10"/>
    </row>
    <row r="989" spans="4:5" ht="14.25" customHeight="1">
      <c r="D989" s="20"/>
      <c r="E989" s="10"/>
    </row>
    <row r="990" spans="4:5" ht="14.25" customHeight="1">
      <c r="D990" s="20"/>
      <c r="E990" s="10"/>
    </row>
    <row r="991" spans="4:5" ht="14.25" customHeight="1">
      <c r="D991" s="20"/>
      <c r="E991" s="10"/>
    </row>
    <row r="992" spans="4:5" ht="14.25" customHeight="1">
      <c r="D992" s="20"/>
      <c r="E992" s="10"/>
    </row>
    <row r="993" spans="4:5" ht="14.25" customHeight="1">
      <c r="D993" s="20"/>
      <c r="E993" s="10"/>
    </row>
    <row r="994" spans="4:5" ht="14.25" customHeight="1">
      <c r="D994" s="20"/>
      <c r="E994" s="10"/>
    </row>
    <row r="995" spans="4:5" ht="14.25" customHeight="1">
      <c r="D995" s="20"/>
      <c r="E995" s="10"/>
    </row>
    <row r="996" spans="4:5" ht="14.25" customHeight="1">
      <c r="D996" s="20"/>
      <c r="E996" s="10"/>
    </row>
    <row r="997" spans="4:5" ht="14.25" customHeight="1">
      <c r="D997" s="20"/>
      <c r="E997" s="10"/>
    </row>
    <row r="998" spans="4:5" ht="14.25" customHeight="1">
      <c r="D998" s="20"/>
      <c r="E998" s="10"/>
    </row>
    <row r="999" spans="4:5" ht="14.25" customHeight="1">
      <c r="D999" s="20"/>
      <c r="E999" s="10"/>
    </row>
    <row r="1000" spans="4:5" ht="14.25" customHeight="1">
      <c r="D1000" s="20"/>
      <c r="E1000" s="10"/>
    </row>
    <row r="1001" spans="4:5" ht="14.25" customHeight="1">
      <c r="D1001" s="20"/>
      <c r="E1001" s="10"/>
    </row>
    <row r="1002" spans="4:5" ht="14.25" customHeight="1">
      <c r="D1002" s="20"/>
      <c r="E1002" s="10"/>
    </row>
    <row r="1003" spans="4:5" ht="14.25" customHeight="1">
      <c r="D1003" s="20"/>
      <c r="E1003" s="10"/>
    </row>
    <row r="1004" spans="4:5" ht="14.25" customHeight="1">
      <c r="D1004" s="20"/>
      <c r="E1004" s="10"/>
    </row>
    <row r="1005" spans="4:5" ht="14.25" customHeight="1">
      <c r="D1005" s="20"/>
      <c r="E1005" s="10"/>
    </row>
    <row r="1006" spans="4:5" ht="14.25" customHeight="1">
      <c r="D1006" s="20"/>
      <c r="E1006" s="10"/>
    </row>
    <row r="1007" spans="4:5" ht="14.25" customHeight="1">
      <c r="D1007" s="20"/>
      <c r="E1007" s="10"/>
    </row>
    <row r="1008" spans="4:5" ht="14.25" customHeight="1">
      <c r="D1008" s="20"/>
      <c r="E1008" s="10"/>
    </row>
    <row r="1009" spans="4:5" ht="14.25" customHeight="1">
      <c r="D1009" s="20"/>
      <c r="E1009" s="10"/>
    </row>
    <row r="1010" spans="4:5" ht="14.25" customHeight="1">
      <c r="D1010" s="20"/>
      <c r="E1010" s="10"/>
    </row>
    <row r="1011" spans="4:5" ht="14.25" customHeight="1">
      <c r="D1011" s="20"/>
      <c r="E1011" s="10"/>
    </row>
    <row r="1012" spans="4:5" ht="14.25" customHeight="1">
      <c r="D1012" s="20"/>
      <c r="E1012" s="10"/>
    </row>
    <row r="1013" spans="4:5" ht="14.25" customHeight="1">
      <c r="D1013" s="20"/>
      <c r="E1013" s="10"/>
    </row>
    <row r="1014" spans="4:5" ht="14.25" customHeight="1">
      <c r="D1014" s="20"/>
      <c r="E1014" s="10"/>
    </row>
    <row r="1015" spans="4:5" ht="14.25" customHeight="1">
      <c r="D1015" s="20"/>
      <c r="E1015" s="10"/>
    </row>
    <row r="1016" spans="4:5" ht="14.25" customHeight="1">
      <c r="D1016" s="20"/>
      <c r="E1016" s="10"/>
    </row>
    <row r="1017" spans="4:5" ht="14.25" customHeight="1">
      <c r="D1017" s="20"/>
      <c r="E1017" s="10"/>
    </row>
    <row r="1018" spans="4:5" ht="14.25" customHeight="1">
      <c r="D1018" s="20"/>
      <c r="E1018" s="10"/>
    </row>
    <row r="1019" spans="4:5" ht="14.25" customHeight="1">
      <c r="D1019" s="20"/>
      <c r="E1019" s="10"/>
    </row>
    <row r="1020" spans="4:5" ht="14.25" customHeight="1">
      <c r="D1020" s="20"/>
      <c r="E1020" s="10"/>
    </row>
    <row r="1021" spans="4:5" ht="14.25" customHeight="1">
      <c r="D1021" s="20"/>
      <c r="E1021" s="10"/>
    </row>
    <row r="1022" spans="4:5" ht="14.25" customHeight="1">
      <c r="D1022" s="20"/>
      <c r="E1022" s="10"/>
    </row>
    <row r="1023" spans="4:5" ht="14.25" customHeight="1">
      <c r="D1023" s="20"/>
      <c r="E1023" s="10"/>
    </row>
    <row r="1024" spans="4:5" ht="14.25" customHeight="1">
      <c r="D1024" s="20"/>
      <c r="E1024" s="10"/>
    </row>
    <row r="1025" spans="4:5" ht="14.25" customHeight="1">
      <c r="D1025" s="20"/>
      <c r="E1025" s="10"/>
    </row>
    <row r="1026" spans="4:5" ht="14.25" customHeight="1">
      <c r="D1026" s="20"/>
      <c r="E1026" s="10"/>
    </row>
    <row r="1027" spans="4:5" ht="14.25" customHeight="1">
      <c r="D1027" s="20"/>
      <c r="E1027" s="10"/>
    </row>
    <row r="1028" spans="4:5" ht="14.25" customHeight="1">
      <c r="D1028" s="20"/>
      <c r="E1028" s="10"/>
    </row>
    <row r="1029" spans="4:5" ht="14.25" customHeight="1">
      <c r="D1029" s="20"/>
      <c r="E1029" s="10"/>
    </row>
    <row r="1030" spans="4:5" ht="14.25" customHeight="1">
      <c r="D1030" s="20"/>
      <c r="E1030" s="10"/>
    </row>
    <row r="1031" spans="4:5" ht="14.25" customHeight="1">
      <c r="D1031" s="20"/>
      <c r="E1031" s="10"/>
    </row>
    <row r="1032" spans="4:5" ht="14.25" customHeight="1">
      <c r="D1032" s="20"/>
      <c r="E1032" s="10"/>
    </row>
    <row r="1033" spans="4:5" ht="14.25" customHeight="1">
      <c r="D1033" s="20"/>
      <c r="E1033" s="10"/>
    </row>
    <row r="1034" spans="4:5" ht="14.25" customHeight="1">
      <c r="D1034" s="20"/>
      <c r="E1034" s="10"/>
    </row>
    <row r="1035" spans="4:5" ht="14.25" customHeight="1">
      <c r="D1035" s="20"/>
      <c r="E1035" s="10"/>
    </row>
    <row r="1036" spans="4:5" ht="14.25" customHeight="1">
      <c r="D1036" s="20"/>
      <c r="E1036" s="10"/>
    </row>
    <row r="1037" spans="4:5" ht="14.25" customHeight="1">
      <c r="D1037" s="20"/>
      <c r="E1037" s="10"/>
    </row>
    <row r="1038" spans="4:5" ht="14.25" customHeight="1">
      <c r="D1038" s="20"/>
      <c r="E1038" s="10"/>
    </row>
    <row r="1039" spans="4:5" ht="14.25" customHeight="1">
      <c r="D1039" s="20"/>
      <c r="E1039" s="10"/>
    </row>
    <row r="1040" spans="4:5" ht="14.25" customHeight="1">
      <c r="D1040" s="20"/>
      <c r="E1040" s="10"/>
    </row>
    <row r="1041" spans="4:5" ht="14.25" customHeight="1">
      <c r="D1041" s="20"/>
      <c r="E1041" s="10"/>
    </row>
    <row r="1042" spans="4:5" ht="14.25" customHeight="1">
      <c r="D1042" s="20"/>
      <c r="E1042" s="10"/>
    </row>
    <row r="1043" spans="4:5" ht="14.25" customHeight="1">
      <c r="D1043" s="20"/>
      <c r="E1043" s="10"/>
    </row>
    <row r="1044" spans="4:5" ht="14.25" customHeight="1">
      <c r="D1044" s="20"/>
      <c r="E1044" s="10"/>
    </row>
    <row r="1045" spans="4:5" ht="14.25" customHeight="1">
      <c r="D1045" s="20"/>
      <c r="E1045" s="10"/>
    </row>
    <row r="1046" spans="4:5" ht="14.25" customHeight="1">
      <c r="D1046" s="20"/>
      <c r="E1046" s="10"/>
    </row>
    <row r="1047" spans="4:5" ht="14.25" customHeight="1">
      <c r="D1047" s="20"/>
      <c r="E1047" s="10"/>
    </row>
    <row r="1048" spans="4:5" ht="14.25" customHeight="1">
      <c r="D1048" s="20"/>
      <c r="E1048" s="10"/>
    </row>
    <row r="1049" spans="4:5" ht="14.25" customHeight="1">
      <c r="D1049" s="20"/>
      <c r="E1049" s="10"/>
    </row>
    <row r="1050" spans="4:5" ht="14.25" customHeight="1">
      <c r="D1050" s="20"/>
      <c r="E1050" s="10"/>
    </row>
  </sheetData>
  <autoFilter ref="A4:E100" xr:uid="{2CBDD432-F76A-4A96-A9AA-7996EAC6DA91}"/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F0B6-5E39-40B0-AF69-7E7A6212B6C3}">
  <sheetPr>
    <pageSetUpPr fitToPage="1"/>
  </sheetPr>
  <dimension ref="A1:AC102"/>
  <sheetViews>
    <sheetView zoomScale="80" zoomScaleNormal="80" workbookViewId="0">
      <pane ySplit="1" topLeftCell="A2" activePane="bottomLeft" state="frozen"/>
      <selection pane="bottomLeft" sqref="A1:AD1048576"/>
    </sheetView>
  </sheetViews>
  <sheetFormatPr defaultColWidth="10.28515625" defaultRowHeight="12.75"/>
  <cols>
    <col min="1" max="1" width="10.28515625" style="121"/>
    <col min="2" max="2" width="10.28515625" style="121" customWidth="1"/>
    <col min="3" max="3" width="46.7109375" style="121" bestFit="1" customWidth="1"/>
    <col min="4" max="4" width="12.7109375" style="133" customWidth="1"/>
    <col min="5" max="23" width="10.28515625" style="131" customWidth="1"/>
    <col min="24" max="24" width="10.28515625" style="121" customWidth="1"/>
    <col min="25" max="25" width="12.28515625" style="121" customWidth="1"/>
    <col min="26" max="26" width="10.28515625" style="121" customWidth="1"/>
    <col min="27" max="27" width="18.5703125" style="157" customWidth="1"/>
    <col min="28" max="28" width="17.85546875" style="121" customWidth="1"/>
    <col min="29" max="29" width="15.28515625" style="121" bestFit="1" customWidth="1"/>
    <col min="30" max="16384" width="10.28515625" style="121"/>
  </cols>
  <sheetData>
    <row r="1" spans="1:29" ht="39" thickBot="1">
      <c r="A1" s="118" t="s">
        <v>0</v>
      </c>
      <c r="B1" s="119" t="s">
        <v>238</v>
      </c>
      <c r="C1" s="118" t="s">
        <v>1</v>
      </c>
      <c r="D1" s="105" t="s">
        <v>239</v>
      </c>
      <c r="E1" s="106" t="s">
        <v>3</v>
      </c>
      <c r="F1" s="107" t="s">
        <v>41</v>
      </c>
      <c r="G1" s="106" t="s">
        <v>4</v>
      </c>
      <c r="H1" s="106" t="s">
        <v>5</v>
      </c>
      <c r="I1" s="106" t="s">
        <v>6</v>
      </c>
      <c r="J1" s="107" t="s">
        <v>7</v>
      </c>
      <c r="K1" s="106" t="s">
        <v>8</v>
      </c>
      <c r="L1" s="107" t="s">
        <v>9</v>
      </c>
      <c r="M1" s="107" t="s">
        <v>10</v>
      </c>
      <c r="N1" s="107" t="s">
        <v>11</v>
      </c>
      <c r="O1" s="107" t="s">
        <v>12</v>
      </c>
      <c r="P1" s="107" t="s">
        <v>42</v>
      </c>
      <c r="Q1" s="107" t="s">
        <v>13</v>
      </c>
      <c r="R1" s="107" t="s">
        <v>14</v>
      </c>
      <c r="S1" s="107" t="s">
        <v>15</v>
      </c>
      <c r="T1" s="107" t="s">
        <v>16</v>
      </c>
      <c r="U1" s="107" t="s">
        <v>17</v>
      </c>
      <c r="V1" s="106" t="s">
        <v>18</v>
      </c>
      <c r="W1" s="108" t="s">
        <v>19</v>
      </c>
      <c r="X1" s="120" t="s">
        <v>240</v>
      </c>
      <c r="Y1" s="109" t="s">
        <v>241</v>
      </c>
      <c r="Z1" s="110" t="s">
        <v>242</v>
      </c>
    </row>
    <row r="2" spans="1:29">
      <c r="A2" s="355" t="s">
        <v>244</v>
      </c>
      <c r="B2" s="356"/>
      <c r="C2" s="356"/>
      <c r="D2" s="357"/>
      <c r="E2" s="147">
        <v>2900</v>
      </c>
      <c r="F2" s="147">
        <v>200</v>
      </c>
      <c r="G2" s="147">
        <v>200</v>
      </c>
      <c r="H2" s="147">
        <v>200</v>
      </c>
      <c r="I2" s="147">
        <v>100</v>
      </c>
      <c r="J2" s="147">
        <v>0</v>
      </c>
      <c r="K2" s="147">
        <v>300</v>
      </c>
      <c r="L2" s="147">
        <v>200</v>
      </c>
      <c r="M2" s="147">
        <v>400</v>
      </c>
      <c r="N2" s="147">
        <v>700</v>
      </c>
      <c r="O2" s="147">
        <v>10</v>
      </c>
      <c r="P2" s="147">
        <v>400</v>
      </c>
      <c r="Q2" s="147">
        <v>0</v>
      </c>
      <c r="R2" s="147">
        <v>75</v>
      </c>
      <c r="S2" s="147">
        <v>50</v>
      </c>
      <c r="T2" s="147">
        <v>700</v>
      </c>
      <c r="U2" s="147">
        <v>600</v>
      </c>
      <c r="V2" s="147">
        <v>350</v>
      </c>
      <c r="W2" s="148">
        <v>7385</v>
      </c>
      <c r="X2" s="149"/>
      <c r="Y2" s="150"/>
      <c r="Z2" s="151"/>
    </row>
    <row r="3" spans="1:29">
      <c r="A3" s="125" t="s">
        <v>273</v>
      </c>
      <c r="B3" s="125" t="s">
        <v>276</v>
      </c>
      <c r="C3" s="158" t="s">
        <v>277</v>
      </c>
      <c r="D3" s="154">
        <v>2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32">
        <v>2</v>
      </c>
      <c r="P3" s="152"/>
      <c r="Q3" s="152"/>
      <c r="R3" s="152"/>
      <c r="S3" s="152"/>
      <c r="T3" s="152"/>
      <c r="U3" s="152"/>
      <c r="V3" s="152"/>
      <c r="W3" s="153">
        <f t="shared" ref="W3:W39" si="0">SUM(E3:V3)</f>
        <v>2</v>
      </c>
      <c r="X3" s="112"/>
      <c r="Y3" s="113"/>
      <c r="Z3" s="114"/>
    </row>
    <row r="4" spans="1:29">
      <c r="A4" s="122" t="s">
        <v>250</v>
      </c>
      <c r="B4" s="123">
        <v>100827</v>
      </c>
      <c r="C4" s="124" t="s">
        <v>251</v>
      </c>
      <c r="D4" s="78">
        <v>200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53">
        <f t="shared" si="0"/>
        <v>0</v>
      </c>
      <c r="X4" s="112">
        <v>200</v>
      </c>
      <c r="Y4" s="113"/>
      <c r="Z4" s="114"/>
    </row>
    <row r="5" spans="1:29">
      <c r="A5" s="122" t="s">
        <v>250</v>
      </c>
      <c r="B5" s="123">
        <v>100828</v>
      </c>
      <c r="C5" s="124" t="s">
        <v>252</v>
      </c>
      <c r="D5" s="78">
        <v>150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>
        <v>150</v>
      </c>
      <c r="Q5" s="132"/>
      <c r="R5" s="132"/>
      <c r="S5" s="132"/>
      <c r="T5" s="132"/>
      <c r="U5" s="132"/>
      <c r="V5" s="132"/>
      <c r="W5" s="111">
        <f t="shared" si="0"/>
        <v>150</v>
      </c>
      <c r="X5" s="112"/>
      <c r="Y5" s="113"/>
      <c r="Z5" s="114"/>
    </row>
    <row r="6" spans="1:29">
      <c r="A6" s="122" t="s">
        <v>250</v>
      </c>
      <c r="B6" s="123">
        <v>100829</v>
      </c>
      <c r="C6" s="124" t="s">
        <v>253</v>
      </c>
      <c r="D6" s="78">
        <v>532.34</v>
      </c>
      <c r="E6" s="132">
        <v>147.18</v>
      </c>
      <c r="F6" s="132">
        <v>15.44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11">
        <f t="shared" si="0"/>
        <v>162.62</v>
      </c>
      <c r="X6" s="112">
        <v>369.72</v>
      </c>
      <c r="Y6" s="113"/>
      <c r="Z6" s="114">
        <v>62.62</v>
      </c>
      <c r="AA6" s="157" t="s">
        <v>255</v>
      </c>
      <c r="AB6" s="121" t="s">
        <v>256</v>
      </c>
      <c r="AC6" s="121" t="s">
        <v>327</v>
      </c>
    </row>
    <row r="7" spans="1:29">
      <c r="A7" s="122" t="s">
        <v>250</v>
      </c>
      <c r="B7" s="123">
        <v>100830</v>
      </c>
      <c r="C7" s="124" t="s">
        <v>243</v>
      </c>
      <c r="D7" s="78">
        <v>36.6</v>
      </c>
      <c r="E7" s="132">
        <v>36.6</v>
      </c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11">
        <f t="shared" si="0"/>
        <v>36.6</v>
      </c>
      <c r="X7" s="112"/>
      <c r="Y7" s="113"/>
      <c r="Z7" s="114"/>
    </row>
    <row r="8" spans="1:29">
      <c r="A8" s="122" t="s">
        <v>250</v>
      </c>
      <c r="B8" s="123">
        <v>100831</v>
      </c>
      <c r="C8" s="124" t="s">
        <v>254</v>
      </c>
      <c r="D8" s="78">
        <v>53.76</v>
      </c>
      <c r="E8" s="132">
        <v>53.76</v>
      </c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11">
        <f t="shared" si="0"/>
        <v>53.76</v>
      </c>
      <c r="X8" s="112"/>
      <c r="Y8" s="113"/>
      <c r="Z8" s="114"/>
    </row>
    <row r="9" spans="1:29">
      <c r="A9" s="122" t="s">
        <v>268</v>
      </c>
      <c r="B9" s="123">
        <v>100832</v>
      </c>
      <c r="C9" s="124" t="s">
        <v>269</v>
      </c>
      <c r="D9" s="78">
        <v>126.19</v>
      </c>
      <c r="E9" s="132"/>
      <c r="F9" s="132"/>
      <c r="G9" s="132"/>
      <c r="H9" s="132"/>
      <c r="I9" s="132"/>
      <c r="J9" s="132"/>
      <c r="K9" s="132"/>
      <c r="L9" s="132">
        <v>126.19</v>
      </c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11">
        <f t="shared" si="0"/>
        <v>126.19</v>
      </c>
      <c r="X9" s="112"/>
      <c r="Y9" s="113"/>
      <c r="Z9" s="114"/>
    </row>
    <row r="10" spans="1:29">
      <c r="A10" s="122" t="s">
        <v>268</v>
      </c>
      <c r="B10" s="123">
        <v>100833</v>
      </c>
      <c r="C10" s="124" t="s">
        <v>254</v>
      </c>
      <c r="D10" s="78">
        <v>120.61</v>
      </c>
      <c r="E10" s="132">
        <v>120.61</v>
      </c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11">
        <f t="shared" si="0"/>
        <v>120.61</v>
      </c>
      <c r="X10" s="112"/>
      <c r="Y10" s="113"/>
      <c r="Z10" s="114"/>
    </row>
    <row r="11" spans="1:29">
      <c r="A11" s="122" t="s">
        <v>268</v>
      </c>
      <c r="B11" s="123">
        <v>100834</v>
      </c>
      <c r="C11" s="124" t="s">
        <v>270</v>
      </c>
      <c r="D11" s="78">
        <v>156</v>
      </c>
      <c r="E11" s="132"/>
      <c r="F11" s="132"/>
      <c r="G11" s="132"/>
      <c r="H11" s="132"/>
      <c r="I11" s="132"/>
      <c r="J11" s="132"/>
      <c r="K11" s="132"/>
      <c r="L11" s="132"/>
      <c r="M11" s="132"/>
      <c r="N11" s="132">
        <v>156</v>
      </c>
      <c r="O11" s="132"/>
      <c r="P11" s="132"/>
      <c r="Q11" s="132"/>
      <c r="R11" s="132"/>
      <c r="S11" s="132"/>
      <c r="T11" s="132"/>
      <c r="U11" s="132"/>
      <c r="V11" s="132"/>
      <c r="W11" s="111">
        <f t="shared" si="0"/>
        <v>156</v>
      </c>
      <c r="X11" s="112"/>
      <c r="Y11" s="113"/>
      <c r="Z11" s="114">
        <v>26</v>
      </c>
      <c r="AA11" s="157">
        <v>512467462</v>
      </c>
      <c r="AB11" s="121" t="s">
        <v>327</v>
      </c>
    </row>
    <row r="12" spans="1:29">
      <c r="A12" s="122" t="s">
        <v>268</v>
      </c>
      <c r="B12" s="123">
        <v>100835</v>
      </c>
      <c r="C12" s="124" t="s">
        <v>271</v>
      </c>
      <c r="D12" s="78">
        <v>93.15</v>
      </c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>
        <v>93.15</v>
      </c>
      <c r="V12" s="132"/>
      <c r="W12" s="111">
        <f t="shared" si="0"/>
        <v>93.15</v>
      </c>
      <c r="X12" s="112"/>
      <c r="Y12" s="113"/>
      <c r="Z12" s="114"/>
    </row>
    <row r="13" spans="1:29">
      <c r="A13" s="122" t="s">
        <v>268</v>
      </c>
      <c r="B13" s="123">
        <v>100836</v>
      </c>
      <c r="C13" s="124" t="s">
        <v>253</v>
      </c>
      <c r="D13" s="78">
        <v>108.43</v>
      </c>
      <c r="E13" s="132">
        <v>108.43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11">
        <f t="shared" si="0"/>
        <v>108.43</v>
      </c>
      <c r="X13" s="112"/>
      <c r="Y13" s="113"/>
      <c r="Z13" s="114">
        <v>2.02</v>
      </c>
      <c r="AA13" s="157">
        <v>828446700</v>
      </c>
      <c r="AB13" s="121" t="s">
        <v>327</v>
      </c>
    </row>
    <row r="14" spans="1:29">
      <c r="A14" s="122" t="s">
        <v>268</v>
      </c>
      <c r="B14" s="123">
        <v>100837</v>
      </c>
      <c r="C14" s="124" t="s">
        <v>243</v>
      </c>
      <c r="D14" s="78">
        <v>36.799999999999997</v>
      </c>
      <c r="E14" s="132">
        <v>36.799999999999997</v>
      </c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11">
        <f t="shared" si="0"/>
        <v>36.799999999999997</v>
      </c>
      <c r="X14" s="112"/>
      <c r="Y14" s="113"/>
      <c r="Z14" s="114"/>
    </row>
    <row r="15" spans="1:29">
      <c r="A15" s="122" t="s">
        <v>268</v>
      </c>
      <c r="B15" s="123">
        <v>100838</v>
      </c>
      <c r="C15" s="124" t="s">
        <v>286</v>
      </c>
      <c r="D15" s="78">
        <v>1439.1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11">
        <f t="shared" si="0"/>
        <v>0</v>
      </c>
      <c r="X15" s="112"/>
      <c r="Y15" s="113">
        <v>1439.1</v>
      </c>
      <c r="AA15" s="157" t="s">
        <v>295</v>
      </c>
      <c r="AB15" s="114">
        <v>292.10000000000002</v>
      </c>
    </row>
    <row r="16" spans="1:29">
      <c r="A16" s="122" t="s">
        <v>351</v>
      </c>
      <c r="B16" s="123" t="s">
        <v>276</v>
      </c>
      <c r="C16" s="158" t="s">
        <v>277</v>
      </c>
      <c r="D16" s="78">
        <v>2</v>
      </c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>
        <v>2</v>
      </c>
      <c r="P16" s="132"/>
      <c r="Q16" s="132"/>
      <c r="R16" s="132"/>
      <c r="S16" s="132"/>
      <c r="T16" s="132"/>
      <c r="U16" s="132"/>
      <c r="V16" s="132"/>
      <c r="W16" s="111">
        <f t="shared" si="0"/>
        <v>2</v>
      </c>
      <c r="X16" s="112"/>
      <c r="Y16" s="113"/>
      <c r="AB16" s="215"/>
    </row>
    <row r="17" spans="1:28">
      <c r="A17" s="122" t="s">
        <v>287</v>
      </c>
      <c r="B17" s="123">
        <v>100839</v>
      </c>
      <c r="C17" s="124" t="s">
        <v>288</v>
      </c>
      <c r="D17" s="78">
        <v>489.89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11">
        <f t="shared" si="0"/>
        <v>0</v>
      </c>
      <c r="X17" s="112"/>
      <c r="Y17" s="113">
        <v>489.89</v>
      </c>
      <c r="Z17" s="114">
        <v>81.650000000000006</v>
      </c>
      <c r="AA17" s="157">
        <v>229558867</v>
      </c>
      <c r="AB17" s="121" t="s">
        <v>327</v>
      </c>
    </row>
    <row r="18" spans="1:28">
      <c r="A18" s="122" t="s">
        <v>287</v>
      </c>
      <c r="B18" s="123">
        <v>100840</v>
      </c>
      <c r="C18" s="124" t="s">
        <v>289</v>
      </c>
      <c r="D18" s="78">
        <v>249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11">
        <f t="shared" si="0"/>
        <v>0</v>
      </c>
      <c r="X18" s="112"/>
      <c r="Y18" s="113">
        <v>249</v>
      </c>
      <c r="Z18" s="114">
        <v>41.5</v>
      </c>
      <c r="AA18" s="157">
        <v>896323194</v>
      </c>
      <c r="AB18" s="121" t="s">
        <v>327</v>
      </c>
    </row>
    <row r="19" spans="1:28">
      <c r="A19" s="122" t="s">
        <v>287</v>
      </c>
      <c r="B19" s="123">
        <v>100841</v>
      </c>
      <c r="C19" s="124" t="s">
        <v>290</v>
      </c>
      <c r="D19" s="78">
        <v>1860.42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11">
        <f t="shared" si="0"/>
        <v>0</v>
      </c>
      <c r="X19" s="112"/>
      <c r="Y19" s="113">
        <v>1860.42</v>
      </c>
      <c r="Z19" s="114">
        <v>310.07</v>
      </c>
      <c r="AA19" s="157">
        <v>982858067</v>
      </c>
      <c r="AB19" s="121" t="s">
        <v>327</v>
      </c>
    </row>
    <row r="20" spans="1:28">
      <c r="A20" s="122" t="s">
        <v>287</v>
      </c>
      <c r="B20" s="123">
        <v>100842</v>
      </c>
      <c r="C20" s="124" t="s">
        <v>291</v>
      </c>
      <c r="D20" s="78">
        <v>674.1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11">
        <f t="shared" si="0"/>
        <v>0</v>
      </c>
      <c r="X20" s="112"/>
      <c r="Y20" s="113">
        <v>674.1</v>
      </c>
      <c r="Z20" s="114">
        <v>112.35</v>
      </c>
      <c r="AA20" s="157">
        <v>841760429</v>
      </c>
      <c r="AB20" s="121" t="s">
        <v>327</v>
      </c>
    </row>
    <row r="21" spans="1:28">
      <c r="A21" s="122" t="s">
        <v>287</v>
      </c>
      <c r="B21" s="123">
        <v>100843</v>
      </c>
      <c r="C21" s="124" t="s">
        <v>30</v>
      </c>
      <c r="D21" s="78">
        <v>70</v>
      </c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>
        <v>70</v>
      </c>
      <c r="Q21" s="132"/>
      <c r="R21" s="132"/>
      <c r="S21" s="132"/>
      <c r="T21" s="132"/>
      <c r="U21" s="132"/>
      <c r="V21" s="132"/>
      <c r="W21" s="111">
        <f t="shared" si="0"/>
        <v>70</v>
      </c>
      <c r="X21" s="112"/>
      <c r="Y21" s="113"/>
      <c r="Z21" s="114"/>
    </row>
    <row r="22" spans="1:28">
      <c r="A22" s="122" t="s">
        <v>308</v>
      </c>
      <c r="B22" s="123" t="s">
        <v>276</v>
      </c>
      <c r="C22" s="124" t="s">
        <v>309</v>
      </c>
      <c r="D22" s="78">
        <v>2</v>
      </c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>
        <v>2</v>
      </c>
      <c r="P22" s="132"/>
      <c r="Q22" s="132"/>
      <c r="R22" s="132"/>
      <c r="S22" s="132"/>
      <c r="T22" s="132"/>
      <c r="U22" s="132"/>
      <c r="V22" s="132"/>
      <c r="W22" s="111">
        <f t="shared" si="0"/>
        <v>2</v>
      </c>
      <c r="X22" s="112"/>
      <c r="Y22" s="113"/>
      <c r="Z22" s="114"/>
    </row>
    <row r="23" spans="1:28">
      <c r="A23" s="122" t="s">
        <v>292</v>
      </c>
      <c r="B23" s="123">
        <v>100844</v>
      </c>
      <c r="C23" s="124" t="s">
        <v>293</v>
      </c>
      <c r="D23" s="78">
        <v>426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11">
        <f t="shared" si="0"/>
        <v>0</v>
      </c>
      <c r="X23" s="112"/>
      <c r="Y23" s="113">
        <v>426</v>
      </c>
      <c r="Z23" s="114">
        <v>71</v>
      </c>
      <c r="AA23" s="157">
        <v>673409620</v>
      </c>
      <c r="AB23" s="121" t="s">
        <v>327</v>
      </c>
    </row>
    <row r="24" spans="1:28">
      <c r="A24" s="122" t="s">
        <v>292</v>
      </c>
      <c r="B24" s="123">
        <v>100845</v>
      </c>
      <c r="C24" s="124" t="s">
        <v>243</v>
      </c>
      <c r="D24" s="78">
        <v>23.4</v>
      </c>
      <c r="E24" s="132">
        <v>23.4</v>
      </c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11">
        <f t="shared" si="0"/>
        <v>23.4</v>
      </c>
      <c r="X24" s="112"/>
      <c r="Y24" s="113"/>
      <c r="Z24" s="114"/>
    </row>
    <row r="25" spans="1:28">
      <c r="A25" s="122" t="s">
        <v>292</v>
      </c>
      <c r="B25" s="123">
        <v>100846</v>
      </c>
      <c r="C25" s="124" t="s">
        <v>254</v>
      </c>
      <c r="D25" s="78">
        <v>120.61</v>
      </c>
      <c r="E25" s="132">
        <v>120.61</v>
      </c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11">
        <f t="shared" si="0"/>
        <v>120.61</v>
      </c>
      <c r="X25" s="112"/>
      <c r="Y25" s="113"/>
      <c r="Z25" s="114"/>
    </row>
    <row r="26" spans="1:28">
      <c r="A26" s="122" t="s">
        <v>292</v>
      </c>
      <c r="B26" s="123">
        <v>100847</v>
      </c>
      <c r="C26" s="124" t="s">
        <v>253</v>
      </c>
      <c r="D26" s="78">
        <v>130.80000000000001</v>
      </c>
      <c r="E26" s="132">
        <v>130.80000000000001</v>
      </c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11">
        <f t="shared" si="0"/>
        <v>130.80000000000001</v>
      </c>
      <c r="X26" s="112"/>
      <c r="Y26" s="113"/>
      <c r="Z26" s="114"/>
    </row>
    <row r="27" spans="1:28">
      <c r="A27" s="122" t="s">
        <v>292</v>
      </c>
      <c r="B27" s="123">
        <v>100848</v>
      </c>
      <c r="C27" s="124" t="s">
        <v>294</v>
      </c>
      <c r="D27" s="78">
        <v>140.38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11">
        <f t="shared" si="0"/>
        <v>0</v>
      </c>
      <c r="X27" s="112"/>
      <c r="Y27" s="113">
        <v>140.38</v>
      </c>
      <c r="Z27" s="114"/>
      <c r="AA27" s="157" t="s">
        <v>296</v>
      </c>
      <c r="AB27" s="121" t="s">
        <v>327</v>
      </c>
    </row>
    <row r="28" spans="1:28">
      <c r="A28" s="41" t="s">
        <v>302</v>
      </c>
      <c r="B28" s="47">
        <v>100849</v>
      </c>
      <c r="C28" s="42" t="s">
        <v>243</v>
      </c>
      <c r="D28" s="77">
        <v>23.4</v>
      </c>
      <c r="E28" s="132">
        <v>23.4</v>
      </c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11">
        <f t="shared" si="0"/>
        <v>23.4</v>
      </c>
      <c r="X28" s="112"/>
      <c r="Y28" s="113"/>
      <c r="Z28" s="114"/>
    </row>
    <row r="29" spans="1:28" ht="15">
      <c r="A29" s="39" t="s">
        <v>302</v>
      </c>
      <c r="B29" s="47">
        <v>100850</v>
      </c>
      <c r="C29" s="137" t="s">
        <v>253</v>
      </c>
      <c r="D29" s="74">
        <v>99.83</v>
      </c>
      <c r="E29" s="132">
        <v>99.83</v>
      </c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11">
        <f t="shared" si="0"/>
        <v>99.83</v>
      </c>
      <c r="X29" s="112"/>
      <c r="Y29" s="113"/>
      <c r="Z29" s="114"/>
    </row>
    <row r="30" spans="1:28">
      <c r="A30" s="39" t="s">
        <v>302</v>
      </c>
      <c r="B30" s="47">
        <v>100851</v>
      </c>
      <c r="C30" s="42" t="s">
        <v>254</v>
      </c>
      <c r="D30" s="74">
        <v>120.61</v>
      </c>
      <c r="E30" s="132">
        <v>120.61</v>
      </c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11">
        <f t="shared" si="0"/>
        <v>120.61</v>
      </c>
      <c r="X30" s="112"/>
      <c r="Y30" s="113"/>
      <c r="Z30" s="114"/>
    </row>
    <row r="31" spans="1:28">
      <c r="A31" s="39" t="s">
        <v>302</v>
      </c>
      <c r="B31" s="47">
        <v>100852</v>
      </c>
      <c r="C31" s="40" t="s">
        <v>303</v>
      </c>
      <c r="D31" s="74">
        <v>223.44</v>
      </c>
      <c r="E31" s="132"/>
      <c r="F31" s="132"/>
      <c r="G31" s="132"/>
      <c r="H31" s="132"/>
      <c r="I31" s="132"/>
      <c r="J31" s="132"/>
      <c r="K31" s="132">
        <v>223.44</v>
      </c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11">
        <f t="shared" si="0"/>
        <v>223.44</v>
      </c>
      <c r="X31" s="112"/>
      <c r="Y31" s="113"/>
      <c r="Z31" s="114"/>
    </row>
    <row r="32" spans="1:28">
      <c r="A32" s="39" t="s">
        <v>313</v>
      </c>
      <c r="B32" s="47" t="s">
        <v>276</v>
      </c>
      <c r="C32" s="40" t="s">
        <v>277</v>
      </c>
      <c r="D32" s="74">
        <v>2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>
        <v>2</v>
      </c>
      <c r="P32" s="132"/>
      <c r="Q32" s="132"/>
      <c r="R32" s="132"/>
      <c r="S32" s="132"/>
      <c r="T32" s="132"/>
      <c r="U32" s="132"/>
      <c r="V32" s="132"/>
      <c r="W32" s="111">
        <f t="shared" si="0"/>
        <v>2</v>
      </c>
      <c r="X32" s="112"/>
      <c r="Y32" s="113"/>
      <c r="Z32" s="114"/>
    </row>
    <row r="33" spans="1:28">
      <c r="A33" s="39" t="s">
        <v>312</v>
      </c>
      <c r="B33" s="47">
        <v>100853</v>
      </c>
      <c r="C33" s="42" t="s">
        <v>30</v>
      </c>
      <c r="D33" s="74">
        <v>410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11">
        <f t="shared" si="0"/>
        <v>0</v>
      </c>
      <c r="X33" s="112"/>
      <c r="Y33" s="113">
        <v>410</v>
      </c>
      <c r="Z33" s="114"/>
    </row>
    <row r="34" spans="1:28">
      <c r="A34" s="39" t="s">
        <v>312</v>
      </c>
      <c r="B34" s="47">
        <v>100854</v>
      </c>
      <c r="C34" s="44" t="s">
        <v>310</v>
      </c>
      <c r="D34" s="79">
        <v>130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>
        <v>130</v>
      </c>
      <c r="U34" s="132"/>
      <c r="V34" s="132"/>
      <c r="W34" s="111">
        <f t="shared" si="0"/>
        <v>130</v>
      </c>
      <c r="X34" s="112"/>
      <c r="Y34" s="113"/>
      <c r="Z34" s="114"/>
    </row>
    <row r="35" spans="1:28">
      <c r="A35" s="39" t="s">
        <v>312</v>
      </c>
      <c r="B35" s="47">
        <v>100855</v>
      </c>
      <c r="C35" s="44" t="s">
        <v>311</v>
      </c>
      <c r="D35" s="79">
        <v>65.680000000000007</v>
      </c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11">
        <f t="shared" si="0"/>
        <v>0</v>
      </c>
      <c r="X35" s="112"/>
      <c r="Y35" s="113">
        <v>65.680000000000007</v>
      </c>
      <c r="Z35" s="114"/>
    </row>
    <row r="36" spans="1:28" ht="15">
      <c r="A36" s="43" t="s">
        <v>326</v>
      </c>
      <c r="B36" s="47" t="s">
        <v>274</v>
      </c>
      <c r="C36" s="137" t="s">
        <v>309</v>
      </c>
      <c r="D36" s="79">
        <v>2</v>
      </c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>
        <v>2</v>
      </c>
      <c r="P36" s="132"/>
      <c r="Q36" s="132"/>
      <c r="R36" s="132"/>
      <c r="S36" s="132"/>
      <c r="T36" s="132"/>
      <c r="U36" s="132"/>
      <c r="V36" s="132"/>
      <c r="W36" s="111">
        <f t="shared" si="0"/>
        <v>2</v>
      </c>
      <c r="X36" s="112"/>
      <c r="Y36" s="113"/>
      <c r="Z36" s="114"/>
    </row>
    <row r="37" spans="1:28" ht="15">
      <c r="A37" s="196" t="s">
        <v>345</v>
      </c>
      <c r="B37" s="47" t="s">
        <v>274</v>
      </c>
      <c r="C37" s="137" t="s">
        <v>309</v>
      </c>
      <c r="D37" s="79">
        <v>2</v>
      </c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>
        <v>2</v>
      </c>
      <c r="P37" s="132"/>
      <c r="Q37" s="132"/>
      <c r="R37" s="132"/>
      <c r="S37" s="132"/>
      <c r="T37" s="132"/>
      <c r="U37" s="132"/>
      <c r="V37" s="132"/>
      <c r="W37" s="111">
        <f t="shared" si="0"/>
        <v>2</v>
      </c>
      <c r="X37" s="112"/>
      <c r="Y37" s="113"/>
      <c r="Z37" s="114"/>
    </row>
    <row r="38" spans="1:28" ht="15">
      <c r="A38" s="10" t="s">
        <v>317</v>
      </c>
      <c r="B38" s="47">
        <v>100856</v>
      </c>
      <c r="C38" s="137" t="s">
        <v>253</v>
      </c>
      <c r="D38" s="79">
        <v>93.53</v>
      </c>
      <c r="E38" s="132">
        <v>93.53</v>
      </c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11">
        <f t="shared" si="0"/>
        <v>93.53</v>
      </c>
      <c r="X38" s="112"/>
      <c r="Y38" s="113"/>
      <c r="Z38" s="114"/>
    </row>
    <row r="39" spans="1:28">
      <c r="A39" s="43" t="s">
        <v>317</v>
      </c>
      <c r="B39" s="47">
        <v>100857</v>
      </c>
      <c r="C39" s="42" t="s">
        <v>254</v>
      </c>
      <c r="D39" s="73">
        <v>120.61</v>
      </c>
      <c r="E39" s="132">
        <v>120.61</v>
      </c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11">
        <f t="shared" si="0"/>
        <v>120.61</v>
      </c>
      <c r="X39" s="112"/>
      <c r="Y39" s="113"/>
      <c r="Z39" s="114"/>
    </row>
    <row r="40" spans="1:28">
      <c r="A40" s="46" t="s">
        <v>317</v>
      </c>
      <c r="B40" s="47">
        <v>100858</v>
      </c>
      <c r="C40" s="45" t="s">
        <v>243</v>
      </c>
      <c r="D40" s="73">
        <v>23.4</v>
      </c>
      <c r="E40" s="132">
        <v>23.4</v>
      </c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11">
        <f t="shared" ref="W40:W97" si="1">SUM(E40:V40)</f>
        <v>23.4</v>
      </c>
      <c r="X40" s="112"/>
      <c r="Y40" s="113"/>
      <c r="Z40" s="114"/>
    </row>
    <row r="41" spans="1:28" ht="15">
      <c r="A41" s="46" t="s">
        <v>317</v>
      </c>
      <c r="B41" s="47">
        <v>100859</v>
      </c>
      <c r="C41" s="137" t="s">
        <v>253</v>
      </c>
      <c r="D41" s="73">
        <v>93.53</v>
      </c>
      <c r="E41" s="132">
        <v>93.53</v>
      </c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11">
        <f t="shared" si="1"/>
        <v>93.53</v>
      </c>
      <c r="X41" s="112"/>
      <c r="Y41" s="113"/>
      <c r="Z41" s="114"/>
    </row>
    <row r="42" spans="1:28">
      <c r="A42" s="46" t="s">
        <v>317</v>
      </c>
      <c r="B42" s="47">
        <v>100860</v>
      </c>
      <c r="C42" s="45" t="s">
        <v>243</v>
      </c>
      <c r="D42" s="73">
        <v>23.4</v>
      </c>
      <c r="E42" s="132">
        <v>23.4</v>
      </c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11">
        <f t="shared" si="1"/>
        <v>23.4</v>
      </c>
      <c r="X42" s="112"/>
      <c r="Y42" s="113"/>
      <c r="Z42" s="114"/>
    </row>
    <row r="43" spans="1:28">
      <c r="A43" s="46" t="s">
        <v>317</v>
      </c>
      <c r="B43" s="47">
        <v>100861</v>
      </c>
      <c r="C43" s="42" t="s">
        <v>254</v>
      </c>
      <c r="D43" s="73">
        <v>120.61</v>
      </c>
      <c r="E43" s="132">
        <v>120.61</v>
      </c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11">
        <f t="shared" si="1"/>
        <v>120.61</v>
      </c>
      <c r="X43" s="112"/>
      <c r="Y43" s="113"/>
      <c r="Z43" s="114"/>
    </row>
    <row r="44" spans="1:28">
      <c r="A44" s="39" t="s">
        <v>317</v>
      </c>
      <c r="B44" s="47">
        <v>100862</v>
      </c>
      <c r="C44" s="40" t="s">
        <v>318</v>
      </c>
      <c r="D44" s="74">
        <v>240</v>
      </c>
      <c r="E44" s="132"/>
      <c r="F44" s="132"/>
      <c r="G44" s="132"/>
      <c r="H44" s="132"/>
      <c r="I44" s="132"/>
      <c r="J44" s="132"/>
      <c r="K44" s="132"/>
      <c r="L44" s="132"/>
      <c r="M44" s="132">
        <v>240</v>
      </c>
      <c r="N44" s="132"/>
      <c r="O44" s="132"/>
      <c r="P44" s="132"/>
      <c r="Q44" s="132"/>
      <c r="R44" s="132"/>
      <c r="S44" s="132"/>
      <c r="T44" s="132"/>
      <c r="U44" s="132"/>
      <c r="V44" s="132"/>
      <c r="W44" s="111">
        <f t="shared" si="1"/>
        <v>240</v>
      </c>
      <c r="X44" s="112"/>
      <c r="Y44" s="113"/>
      <c r="Z44" s="114">
        <v>40</v>
      </c>
      <c r="AA44" s="157">
        <v>440498250</v>
      </c>
      <c r="AB44" s="121" t="s">
        <v>327</v>
      </c>
    </row>
    <row r="45" spans="1:28">
      <c r="A45" s="39" t="s">
        <v>317</v>
      </c>
      <c r="B45" s="47">
        <v>100863</v>
      </c>
      <c r="C45" s="40" t="s">
        <v>319</v>
      </c>
      <c r="D45" s="74">
        <v>77</v>
      </c>
      <c r="E45" s="132"/>
      <c r="F45" s="132"/>
      <c r="G45" s="132"/>
      <c r="H45" s="132"/>
      <c r="I45" s="132">
        <v>77</v>
      </c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11">
        <f t="shared" si="1"/>
        <v>77</v>
      </c>
      <c r="X45" s="112"/>
      <c r="Y45" s="113"/>
      <c r="Z45" s="114"/>
    </row>
    <row r="46" spans="1:28">
      <c r="A46" s="176" t="s">
        <v>317</v>
      </c>
      <c r="B46" s="177">
        <v>100864</v>
      </c>
      <c r="C46" s="178" t="s">
        <v>320</v>
      </c>
      <c r="D46" s="216">
        <v>130</v>
      </c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>
        <v>130</v>
      </c>
      <c r="Q46" s="132"/>
      <c r="R46" s="132"/>
      <c r="S46" s="132"/>
      <c r="T46" s="132"/>
      <c r="U46" s="132"/>
      <c r="V46" s="132"/>
      <c r="W46" s="111">
        <f t="shared" si="1"/>
        <v>130</v>
      </c>
      <c r="X46" s="112"/>
      <c r="Y46" s="113"/>
      <c r="Z46" s="114"/>
    </row>
    <row r="47" spans="1:28">
      <c r="A47" s="39" t="s">
        <v>317</v>
      </c>
      <c r="B47" s="47">
        <v>100865</v>
      </c>
      <c r="C47" s="40" t="s">
        <v>321</v>
      </c>
      <c r="D47" s="74">
        <v>3.75</v>
      </c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11">
        <f t="shared" si="1"/>
        <v>0</v>
      </c>
      <c r="X47" s="112">
        <v>3.75</v>
      </c>
      <c r="Y47" s="113"/>
      <c r="Z47" s="114"/>
    </row>
    <row r="48" spans="1:28">
      <c r="A48" s="39" t="s">
        <v>317</v>
      </c>
      <c r="B48" s="47">
        <v>100866</v>
      </c>
      <c r="C48" s="40" t="s">
        <v>322</v>
      </c>
      <c r="D48" s="74">
        <v>48.99</v>
      </c>
      <c r="E48" s="132"/>
      <c r="F48" s="132"/>
      <c r="G48" s="132"/>
      <c r="H48" s="132">
        <v>48.99</v>
      </c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11">
        <f t="shared" si="1"/>
        <v>48.99</v>
      </c>
      <c r="X48" s="112"/>
      <c r="Y48" s="113"/>
      <c r="Z48" s="114"/>
    </row>
    <row r="49" spans="1:26">
      <c r="A49" s="39" t="s">
        <v>323</v>
      </c>
      <c r="B49" s="47">
        <v>100867</v>
      </c>
      <c r="C49" s="40" t="s">
        <v>324</v>
      </c>
      <c r="D49" s="74">
        <v>141.55000000000001</v>
      </c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>
        <v>141.55000000000001</v>
      </c>
      <c r="U49" s="132"/>
      <c r="V49" s="132"/>
      <c r="W49" s="111">
        <f t="shared" si="1"/>
        <v>141.55000000000001</v>
      </c>
      <c r="X49" s="112"/>
      <c r="Y49" s="113"/>
      <c r="Z49" s="114"/>
    </row>
    <row r="50" spans="1:26">
      <c r="A50" s="39" t="s">
        <v>323</v>
      </c>
      <c r="B50" s="47">
        <v>100868</v>
      </c>
      <c r="C50" s="40" t="s">
        <v>325</v>
      </c>
      <c r="D50" s="74">
        <v>36.5</v>
      </c>
      <c r="E50" s="132">
        <v>36.5</v>
      </c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11">
        <f t="shared" si="1"/>
        <v>36.5</v>
      </c>
      <c r="X50" s="112"/>
      <c r="Y50" s="113"/>
      <c r="Z50" s="114"/>
    </row>
    <row r="51" spans="1:26">
      <c r="A51" s="39" t="s">
        <v>347</v>
      </c>
      <c r="B51" s="47" t="s">
        <v>274</v>
      </c>
      <c r="C51" s="40" t="s">
        <v>277</v>
      </c>
      <c r="D51" s="74">
        <v>2</v>
      </c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>
        <v>2</v>
      </c>
      <c r="P51" s="132"/>
      <c r="Q51" s="132"/>
      <c r="R51" s="132"/>
      <c r="S51" s="132"/>
      <c r="T51" s="132"/>
      <c r="U51" s="132"/>
      <c r="V51" s="132"/>
      <c r="W51" s="111">
        <f t="shared" si="1"/>
        <v>2</v>
      </c>
      <c r="X51" s="112"/>
      <c r="Y51" s="113"/>
      <c r="Z51" s="114"/>
    </row>
    <row r="52" spans="1:26">
      <c r="A52" s="39" t="s">
        <v>352</v>
      </c>
      <c r="B52" s="47" t="s">
        <v>274</v>
      </c>
      <c r="C52" s="40" t="s">
        <v>277</v>
      </c>
      <c r="D52" s="74">
        <v>2</v>
      </c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>
        <v>2</v>
      </c>
      <c r="P52" s="132"/>
      <c r="Q52" s="132"/>
      <c r="R52" s="132"/>
      <c r="S52" s="132"/>
      <c r="T52" s="132"/>
      <c r="U52" s="132"/>
      <c r="V52" s="132"/>
      <c r="W52" s="111">
        <f t="shared" si="1"/>
        <v>2</v>
      </c>
      <c r="X52" s="112"/>
      <c r="Y52" s="113"/>
      <c r="Z52" s="114"/>
    </row>
    <row r="53" spans="1:26">
      <c r="A53" s="39" t="s">
        <v>343</v>
      </c>
      <c r="B53" s="47">
        <v>100869</v>
      </c>
      <c r="C53" s="190" t="s">
        <v>310</v>
      </c>
      <c r="D53" s="74">
        <v>106.89</v>
      </c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>
        <v>106.89</v>
      </c>
      <c r="U53" s="132"/>
      <c r="V53" s="132"/>
      <c r="W53" s="111">
        <f t="shared" si="1"/>
        <v>106.89</v>
      </c>
      <c r="X53" s="112"/>
      <c r="Y53" s="113"/>
      <c r="Z53" s="114"/>
    </row>
    <row r="54" spans="1:26">
      <c r="A54" s="39" t="s">
        <v>343</v>
      </c>
      <c r="B54" s="47">
        <v>100870</v>
      </c>
      <c r="C54" s="40" t="s">
        <v>334</v>
      </c>
      <c r="D54" s="74">
        <v>115.56</v>
      </c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11">
        <f t="shared" si="1"/>
        <v>0</v>
      </c>
      <c r="X54" s="112"/>
      <c r="Y54" s="113">
        <v>115.58</v>
      </c>
      <c r="Z54" s="114"/>
    </row>
    <row r="55" spans="1:26">
      <c r="A55" s="39" t="s">
        <v>343</v>
      </c>
      <c r="B55" s="47">
        <v>100871</v>
      </c>
      <c r="C55" s="40" t="s">
        <v>335</v>
      </c>
      <c r="D55" s="74">
        <v>207</v>
      </c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11">
        <f t="shared" si="1"/>
        <v>0</v>
      </c>
      <c r="X55" s="112"/>
      <c r="Y55" s="113">
        <v>207</v>
      </c>
      <c r="Z55" s="114"/>
    </row>
    <row r="56" spans="1:26">
      <c r="A56" s="39" t="s">
        <v>343</v>
      </c>
      <c r="B56" s="47">
        <v>100872</v>
      </c>
      <c r="C56" s="40" t="s">
        <v>270</v>
      </c>
      <c r="D56" s="74">
        <v>234</v>
      </c>
      <c r="E56" s="132"/>
      <c r="F56" s="132"/>
      <c r="G56" s="132"/>
      <c r="H56" s="132"/>
      <c r="I56" s="132"/>
      <c r="J56" s="132"/>
      <c r="K56" s="132"/>
      <c r="L56" s="132"/>
      <c r="M56" s="132"/>
      <c r="N56" s="132">
        <v>234</v>
      </c>
      <c r="O56" s="132"/>
      <c r="P56" s="132"/>
      <c r="Q56" s="132"/>
      <c r="R56" s="132"/>
      <c r="S56" s="132"/>
      <c r="T56" s="132"/>
      <c r="U56" s="132"/>
      <c r="V56" s="132"/>
      <c r="W56" s="111">
        <f t="shared" si="1"/>
        <v>234</v>
      </c>
      <c r="X56" s="112"/>
      <c r="Y56" s="113"/>
      <c r="Z56" s="114"/>
    </row>
    <row r="57" spans="1:26">
      <c r="A57" s="39" t="s">
        <v>343</v>
      </c>
      <c r="B57" s="47">
        <v>100873</v>
      </c>
      <c r="C57" s="40" t="s">
        <v>336</v>
      </c>
      <c r="D57" s="74">
        <v>93.53</v>
      </c>
      <c r="E57" s="132">
        <v>93.53</v>
      </c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11">
        <f t="shared" si="1"/>
        <v>93.53</v>
      </c>
      <c r="X57" s="112"/>
      <c r="Y57" s="113"/>
      <c r="Z57" s="114"/>
    </row>
    <row r="58" spans="1:26">
      <c r="A58" s="39" t="s">
        <v>343</v>
      </c>
      <c r="B58" s="47">
        <v>100874</v>
      </c>
      <c r="C58" s="40" t="s">
        <v>337</v>
      </c>
      <c r="D58" s="74">
        <v>23.4</v>
      </c>
      <c r="E58" s="132">
        <v>23.4</v>
      </c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11">
        <f t="shared" si="1"/>
        <v>23.4</v>
      </c>
      <c r="X58" s="112"/>
      <c r="Y58" s="113"/>
      <c r="Z58" s="114"/>
    </row>
    <row r="59" spans="1:26">
      <c r="A59" s="39" t="s">
        <v>343</v>
      </c>
      <c r="B59" s="47">
        <v>100875</v>
      </c>
      <c r="C59" s="40" t="s">
        <v>254</v>
      </c>
      <c r="D59" s="74">
        <v>120.61</v>
      </c>
      <c r="E59" s="132">
        <v>120.61</v>
      </c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11">
        <f t="shared" si="1"/>
        <v>120.61</v>
      </c>
      <c r="X59" s="112"/>
      <c r="Y59" s="113"/>
      <c r="Z59" s="114"/>
    </row>
    <row r="60" spans="1:26">
      <c r="A60" s="39" t="s">
        <v>343</v>
      </c>
      <c r="B60" s="47">
        <v>100876</v>
      </c>
      <c r="C60" s="40" t="s">
        <v>338</v>
      </c>
      <c r="D60" s="74">
        <v>93.53</v>
      </c>
      <c r="E60" s="132">
        <v>93.53</v>
      </c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11">
        <f t="shared" si="1"/>
        <v>93.53</v>
      </c>
      <c r="X60" s="112"/>
      <c r="Y60" s="113"/>
      <c r="Z60" s="114"/>
    </row>
    <row r="61" spans="1:26">
      <c r="A61" s="39" t="s">
        <v>343</v>
      </c>
      <c r="B61" s="47">
        <v>100877</v>
      </c>
      <c r="C61" s="40" t="s">
        <v>339</v>
      </c>
      <c r="D61" s="74">
        <v>23.4</v>
      </c>
      <c r="E61" s="132">
        <v>23.4</v>
      </c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11">
        <f t="shared" si="1"/>
        <v>23.4</v>
      </c>
      <c r="X61" s="112"/>
      <c r="Y61" s="113"/>
      <c r="Z61" s="114"/>
    </row>
    <row r="62" spans="1:26">
      <c r="A62" s="39" t="s">
        <v>343</v>
      </c>
      <c r="B62" s="47">
        <v>100878</v>
      </c>
      <c r="C62" s="40" t="s">
        <v>254</v>
      </c>
      <c r="D62" s="74">
        <v>120.61</v>
      </c>
      <c r="E62" s="132">
        <v>120.61</v>
      </c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11">
        <f t="shared" si="1"/>
        <v>120.61</v>
      </c>
      <c r="X62" s="112"/>
      <c r="Y62" s="113"/>
      <c r="Z62" s="114"/>
    </row>
    <row r="63" spans="1:26">
      <c r="A63" s="39" t="s">
        <v>343</v>
      </c>
      <c r="B63" s="47">
        <v>100879</v>
      </c>
      <c r="C63" s="40" t="s">
        <v>342</v>
      </c>
      <c r="D63" s="74">
        <v>36.5</v>
      </c>
      <c r="E63" s="132">
        <v>36.5</v>
      </c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11">
        <f t="shared" si="1"/>
        <v>36.5</v>
      </c>
      <c r="X63" s="112"/>
      <c r="Y63" s="113"/>
      <c r="Z63" s="114"/>
    </row>
    <row r="64" spans="1:26">
      <c r="A64" s="210" t="s">
        <v>366</v>
      </c>
      <c r="B64" s="123" t="s">
        <v>276</v>
      </c>
      <c r="C64" s="124" t="s">
        <v>309</v>
      </c>
      <c r="D64" s="199">
        <v>2</v>
      </c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>
        <v>2</v>
      </c>
      <c r="P64" s="132"/>
      <c r="Q64" s="132"/>
      <c r="R64" s="132"/>
      <c r="S64" s="132"/>
      <c r="T64" s="132"/>
      <c r="U64" s="132"/>
      <c r="V64" s="132"/>
      <c r="W64" s="111">
        <f t="shared" si="1"/>
        <v>2</v>
      </c>
      <c r="X64" s="112"/>
      <c r="Y64" s="113"/>
      <c r="Z64" s="114"/>
    </row>
    <row r="65" spans="1:26">
      <c r="A65" s="39" t="s">
        <v>358</v>
      </c>
      <c r="B65" s="47">
        <v>100880</v>
      </c>
      <c r="C65" s="126" t="s">
        <v>320</v>
      </c>
      <c r="D65" s="74">
        <v>90</v>
      </c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>
        <v>90</v>
      </c>
      <c r="Q65" s="132"/>
      <c r="R65" s="132"/>
      <c r="S65" s="132"/>
      <c r="T65" s="132"/>
      <c r="U65" s="132"/>
      <c r="V65" s="132"/>
      <c r="W65" s="111">
        <f t="shared" si="1"/>
        <v>90</v>
      </c>
      <c r="X65" s="112"/>
      <c r="Y65" s="113"/>
      <c r="Z65" s="114"/>
    </row>
    <row r="66" spans="1:26">
      <c r="A66" s="39" t="s">
        <v>359</v>
      </c>
      <c r="B66" s="47">
        <v>100881</v>
      </c>
      <c r="C66" s="40" t="s">
        <v>254</v>
      </c>
      <c r="D66" s="74">
        <v>120.61</v>
      </c>
      <c r="E66" s="132">
        <v>120.61</v>
      </c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11">
        <f t="shared" si="1"/>
        <v>120.61</v>
      </c>
      <c r="X66" s="112"/>
      <c r="Y66" s="113"/>
      <c r="Z66" s="114"/>
    </row>
    <row r="67" spans="1:26">
      <c r="A67" s="39" t="s">
        <v>360</v>
      </c>
      <c r="B67" s="47">
        <v>100882</v>
      </c>
      <c r="C67" s="40" t="s">
        <v>361</v>
      </c>
      <c r="D67" s="74">
        <v>23.4</v>
      </c>
      <c r="E67" s="132">
        <v>23.4</v>
      </c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11">
        <f t="shared" si="1"/>
        <v>23.4</v>
      </c>
      <c r="X67" s="112"/>
      <c r="Y67" s="113"/>
      <c r="Z67" s="114"/>
    </row>
    <row r="68" spans="1:26">
      <c r="A68" s="39" t="s">
        <v>359</v>
      </c>
      <c r="B68" s="47">
        <v>100883</v>
      </c>
      <c r="C68" s="40" t="s">
        <v>362</v>
      </c>
      <c r="D68" s="74">
        <v>128.11000000000001</v>
      </c>
      <c r="E68" s="132">
        <v>128.11000000000001</v>
      </c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11">
        <f t="shared" si="1"/>
        <v>128.11000000000001</v>
      </c>
      <c r="X68" s="112"/>
      <c r="Y68" s="113"/>
      <c r="Z68" s="114"/>
    </row>
    <row r="69" spans="1:26">
      <c r="A69" s="39" t="s">
        <v>363</v>
      </c>
      <c r="B69" s="47">
        <v>100884</v>
      </c>
      <c r="C69" s="126" t="s">
        <v>364</v>
      </c>
      <c r="D69" s="74">
        <v>1733</v>
      </c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11">
        <f t="shared" si="1"/>
        <v>0</v>
      </c>
      <c r="X69" s="112"/>
      <c r="Y69" s="113">
        <v>1733</v>
      </c>
      <c r="Z69" s="114"/>
    </row>
    <row r="70" spans="1:26">
      <c r="A70" s="39" t="s">
        <v>363</v>
      </c>
      <c r="B70" s="47">
        <v>100885</v>
      </c>
      <c r="C70" s="40" t="s">
        <v>365</v>
      </c>
      <c r="D70" s="74">
        <v>8112</v>
      </c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11">
        <f t="shared" si="1"/>
        <v>0</v>
      </c>
      <c r="X70" s="112"/>
      <c r="Y70" s="113">
        <v>8112</v>
      </c>
      <c r="Z70" s="114"/>
    </row>
    <row r="71" spans="1:26">
      <c r="A71" s="39" t="s">
        <v>363</v>
      </c>
      <c r="B71" s="221">
        <v>100886</v>
      </c>
      <c r="C71" s="222" t="s">
        <v>310</v>
      </c>
      <c r="D71" s="223">
        <v>186.07</v>
      </c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>
        <v>186.07</v>
      </c>
      <c r="U71" s="132"/>
      <c r="V71" s="132"/>
      <c r="W71" s="111">
        <f t="shared" si="1"/>
        <v>186.07</v>
      </c>
      <c r="X71" s="112"/>
      <c r="Y71" s="113"/>
      <c r="Z71" s="114"/>
    </row>
    <row r="72" spans="1:26">
      <c r="A72" s="219" t="s">
        <v>372</v>
      </c>
      <c r="B72" s="224">
        <v>100887</v>
      </c>
      <c r="C72" s="227" t="s">
        <v>367</v>
      </c>
      <c r="D72" s="226">
        <v>120.61</v>
      </c>
      <c r="E72" s="220">
        <v>120.61</v>
      </c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11">
        <f t="shared" si="1"/>
        <v>120.61</v>
      </c>
      <c r="X72" s="112"/>
      <c r="Y72" s="113"/>
      <c r="Z72" s="114"/>
    </row>
    <row r="73" spans="1:26">
      <c r="A73" s="219" t="s">
        <v>372</v>
      </c>
      <c r="B73" s="224">
        <v>100888</v>
      </c>
      <c r="C73" s="228" t="s">
        <v>368</v>
      </c>
      <c r="D73" s="226">
        <v>180</v>
      </c>
      <c r="E73" s="220"/>
      <c r="F73" s="132"/>
      <c r="G73" s="132"/>
      <c r="H73" s="132"/>
      <c r="I73" s="132"/>
      <c r="J73" s="132"/>
      <c r="K73" s="132"/>
      <c r="L73" s="132"/>
      <c r="M73" s="132"/>
      <c r="N73" s="132">
        <v>180</v>
      </c>
      <c r="O73" s="132"/>
      <c r="P73" s="132"/>
      <c r="Q73" s="132"/>
      <c r="R73" s="132"/>
      <c r="S73" s="132"/>
      <c r="T73" s="132"/>
      <c r="U73" s="132"/>
      <c r="V73" s="132"/>
      <c r="W73" s="111">
        <f t="shared" si="1"/>
        <v>180</v>
      </c>
      <c r="X73" s="112"/>
      <c r="Y73" s="113"/>
      <c r="Z73" s="114"/>
    </row>
    <row r="74" spans="1:26">
      <c r="A74" s="219" t="s">
        <v>372</v>
      </c>
      <c r="B74" s="224">
        <v>100889</v>
      </c>
      <c r="C74" s="227" t="s">
        <v>243</v>
      </c>
      <c r="D74" s="226">
        <v>23.4</v>
      </c>
      <c r="E74" s="220">
        <v>23.4</v>
      </c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11">
        <f t="shared" si="1"/>
        <v>23.4</v>
      </c>
      <c r="X74" s="112"/>
      <c r="Y74" s="113"/>
      <c r="Z74" s="114"/>
    </row>
    <row r="75" spans="1:26">
      <c r="A75" s="219" t="s">
        <v>372</v>
      </c>
      <c r="B75" s="224">
        <v>100890</v>
      </c>
      <c r="C75" s="227" t="s">
        <v>369</v>
      </c>
      <c r="D75" s="226">
        <v>102.98</v>
      </c>
      <c r="E75" s="220">
        <v>102.98</v>
      </c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11">
        <f t="shared" si="1"/>
        <v>102.98</v>
      </c>
      <c r="X75" s="112"/>
      <c r="Y75" s="113"/>
      <c r="Z75" s="114"/>
    </row>
    <row r="76" spans="1:26">
      <c r="A76" s="219" t="s">
        <v>372</v>
      </c>
      <c r="B76" s="224">
        <v>100891</v>
      </c>
      <c r="C76" s="228" t="s">
        <v>370</v>
      </c>
      <c r="D76" s="226">
        <v>52.8</v>
      </c>
      <c r="E76" s="220"/>
      <c r="F76" s="132"/>
      <c r="G76" s="132"/>
      <c r="H76" s="132"/>
      <c r="I76" s="132"/>
      <c r="J76" s="132"/>
      <c r="K76" s="132"/>
      <c r="L76" s="132">
        <v>52.8</v>
      </c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11">
        <f t="shared" si="1"/>
        <v>52.8</v>
      </c>
      <c r="X76" s="112"/>
      <c r="Y76" s="113"/>
      <c r="Z76" s="114"/>
    </row>
    <row r="77" spans="1:26">
      <c r="A77" s="219" t="s">
        <v>372</v>
      </c>
      <c r="B77" s="224">
        <v>100892</v>
      </c>
      <c r="C77" s="227" t="s">
        <v>371</v>
      </c>
      <c r="D77" s="226">
        <v>346.67</v>
      </c>
      <c r="E77" s="220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11">
        <f t="shared" si="1"/>
        <v>0</v>
      </c>
      <c r="X77" s="112"/>
      <c r="Y77" s="113">
        <v>346.67</v>
      </c>
      <c r="Z77" s="114"/>
    </row>
    <row r="78" spans="1:26">
      <c r="A78" s="219" t="s">
        <v>401</v>
      </c>
      <c r="B78" s="276" t="s">
        <v>276</v>
      </c>
      <c r="C78" s="277" t="s">
        <v>277</v>
      </c>
      <c r="D78" s="278">
        <v>2</v>
      </c>
      <c r="E78" s="220"/>
      <c r="F78" s="132"/>
      <c r="G78" s="132"/>
      <c r="H78" s="132"/>
      <c r="I78" s="132"/>
      <c r="J78" s="132"/>
      <c r="K78" s="132"/>
      <c r="L78" s="132"/>
      <c r="M78" s="132"/>
      <c r="N78" s="132"/>
      <c r="O78" s="132">
        <v>2</v>
      </c>
      <c r="P78" s="132"/>
      <c r="Q78" s="132"/>
      <c r="R78" s="132"/>
      <c r="S78" s="132"/>
      <c r="T78" s="132"/>
      <c r="U78" s="132"/>
      <c r="V78" s="132"/>
      <c r="W78" s="111">
        <f t="shared" si="1"/>
        <v>2</v>
      </c>
      <c r="X78" s="112"/>
      <c r="Y78" s="113"/>
      <c r="Z78" s="114"/>
    </row>
    <row r="79" spans="1:26">
      <c r="A79" s="123" t="s">
        <v>377</v>
      </c>
      <c r="B79" s="270" t="s">
        <v>378</v>
      </c>
      <c r="C79" s="271" t="s">
        <v>383</v>
      </c>
      <c r="D79" s="225">
        <v>99.99</v>
      </c>
      <c r="E79" s="132"/>
      <c r="F79" s="132"/>
      <c r="G79" s="132"/>
      <c r="H79" s="132">
        <v>99.99</v>
      </c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11">
        <f t="shared" si="1"/>
        <v>99.99</v>
      </c>
      <c r="X79" s="112"/>
      <c r="Y79" s="113"/>
      <c r="Z79" s="114"/>
    </row>
    <row r="80" spans="1:26">
      <c r="A80" s="123" t="s">
        <v>377</v>
      </c>
      <c r="B80" s="272" t="s">
        <v>379</v>
      </c>
      <c r="C80" s="273" t="s">
        <v>254</v>
      </c>
      <c r="D80" s="75">
        <v>120.61</v>
      </c>
      <c r="E80" s="132">
        <v>120.61</v>
      </c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11">
        <f t="shared" si="1"/>
        <v>120.61</v>
      </c>
      <c r="X80" s="112"/>
      <c r="Y80" s="113"/>
      <c r="Z80" s="114"/>
    </row>
    <row r="81" spans="1:26">
      <c r="A81" s="123" t="s">
        <v>377</v>
      </c>
      <c r="B81" s="272" t="s">
        <v>380</v>
      </c>
      <c r="C81" s="273" t="s">
        <v>243</v>
      </c>
      <c r="D81" s="75">
        <v>23.2</v>
      </c>
      <c r="E81" s="132">
        <v>23.2</v>
      </c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11">
        <f t="shared" si="1"/>
        <v>23.2</v>
      </c>
      <c r="X81" s="112"/>
      <c r="Y81" s="113"/>
      <c r="Z81" s="114"/>
    </row>
    <row r="82" spans="1:26">
      <c r="A82" s="123" t="s">
        <v>381</v>
      </c>
      <c r="B82" s="272" t="s">
        <v>382</v>
      </c>
      <c r="C82" s="273" t="s">
        <v>369</v>
      </c>
      <c r="D82" s="75">
        <v>105.28</v>
      </c>
      <c r="E82" s="132">
        <v>105.28</v>
      </c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11">
        <f t="shared" si="1"/>
        <v>105.28</v>
      </c>
      <c r="X82" s="112"/>
      <c r="Y82" s="113"/>
      <c r="Z82" s="114"/>
    </row>
    <row r="83" spans="1:26">
      <c r="A83" s="39" t="s">
        <v>381</v>
      </c>
      <c r="B83" s="47">
        <v>100897</v>
      </c>
      <c r="C83" s="273" t="s">
        <v>386</v>
      </c>
      <c r="D83" s="74">
        <v>391.42</v>
      </c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11">
        <f t="shared" si="1"/>
        <v>0</v>
      </c>
      <c r="X83" s="112"/>
      <c r="Y83" s="113">
        <v>391.42</v>
      </c>
      <c r="Z83" s="114"/>
    </row>
    <row r="84" spans="1:26">
      <c r="A84" s="39" t="s">
        <v>400</v>
      </c>
      <c r="B84" s="47" t="s">
        <v>276</v>
      </c>
      <c r="C84" s="273" t="s">
        <v>277</v>
      </c>
      <c r="D84" s="74">
        <v>2</v>
      </c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>
        <v>2</v>
      </c>
      <c r="P84" s="132"/>
      <c r="Q84" s="132"/>
      <c r="R84" s="132"/>
      <c r="S84" s="132"/>
      <c r="T84" s="132"/>
      <c r="U84" s="132"/>
      <c r="V84" s="132"/>
      <c r="W84" s="111">
        <f t="shared" si="1"/>
        <v>2</v>
      </c>
      <c r="X84" s="112"/>
      <c r="Y84" s="113"/>
      <c r="Z84" s="114"/>
    </row>
    <row r="85" spans="1:26">
      <c r="A85" s="306" t="s">
        <v>393</v>
      </c>
      <c r="B85" s="307">
        <v>100898</v>
      </c>
      <c r="C85" s="308" t="s">
        <v>394</v>
      </c>
      <c r="D85" s="309">
        <v>0</v>
      </c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11">
        <f t="shared" si="1"/>
        <v>0</v>
      </c>
      <c r="X85" s="112"/>
      <c r="Y85" s="310"/>
      <c r="Z85" s="114"/>
    </row>
    <row r="86" spans="1:26">
      <c r="A86" s="123" t="s">
        <v>393</v>
      </c>
      <c r="B86" s="272" t="s">
        <v>388</v>
      </c>
      <c r="C86" s="273" t="s">
        <v>395</v>
      </c>
      <c r="D86" s="75">
        <v>58</v>
      </c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11">
        <f t="shared" si="1"/>
        <v>0</v>
      </c>
      <c r="X86" s="112"/>
      <c r="Y86" s="113">
        <v>58</v>
      </c>
      <c r="Z86" s="114"/>
    </row>
    <row r="87" spans="1:26">
      <c r="A87" s="123" t="s">
        <v>393</v>
      </c>
      <c r="B87" s="272" t="s">
        <v>389</v>
      </c>
      <c r="C87" s="273" t="s">
        <v>396</v>
      </c>
      <c r="D87" s="75">
        <v>1200</v>
      </c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11">
        <f t="shared" si="1"/>
        <v>0</v>
      </c>
      <c r="X87" s="112"/>
      <c r="Y87" s="113">
        <v>1200</v>
      </c>
      <c r="Z87" s="114"/>
    </row>
    <row r="88" spans="1:26">
      <c r="A88" s="123" t="s">
        <v>399</v>
      </c>
      <c r="B88" s="272" t="s">
        <v>390</v>
      </c>
      <c r="C88" s="222" t="s">
        <v>310</v>
      </c>
      <c r="D88" s="75">
        <v>171.11</v>
      </c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>
        <v>171.11</v>
      </c>
      <c r="U88" s="132"/>
      <c r="V88" s="132"/>
      <c r="W88" s="111">
        <f t="shared" si="1"/>
        <v>171.11</v>
      </c>
      <c r="X88" s="112"/>
      <c r="Y88" s="113"/>
      <c r="Z88" s="114"/>
    </row>
    <row r="89" spans="1:26">
      <c r="A89" s="123" t="s">
        <v>399</v>
      </c>
      <c r="B89" s="47">
        <v>100902</v>
      </c>
      <c r="C89" s="273" t="s">
        <v>269</v>
      </c>
      <c r="D89" s="75">
        <v>114</v>
      </c>
      <c r="E89" s="132"/>
      <c r="F89" s="132"/>
      <c r="G89" s="132">
        <v>114</v>
      </c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11">
        <f t="shared" si="1"/>
        <v>114</v>
      </c>
      <c r="X89" s="112"/>
      <c r="Y89" s="113"/>
      <c r="Z89" s="114"/>
    </row>
    <row r="90" spans="1:26">
      <c r="A90" s="123" t="s">
        <v>399</v>
      </c>
      <c r="B90" s="47">
        <v>100903</v>
      </c>
      <c r="C90" s="273" t="s">
        <v>269</v>
      </c>
      <c r="D90" s="75">
        <v>114</v>
      </c>
      <c r="E90" s="132"/>
      <c r="F90" s="132"/>
      <c r="G90" s="132">
        <v>114</v>
      </c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11">
        <f t="shared" si="1"/>
        <v>114</v>
      </c>
      <c r="X90" s="112"/>
      <c r="Y90" s="113"/>
      <c r="Z90" s="114"/>
    </row>
    <row r="91" spans="1:26">
      <c r="A91" s="123" t="s">
        <v>402</v>
      </c>
      <c r="B91" s="272" t="s">
        <v>391</v>
      </c>
      <c r="C91" s="273" t="s">
        <v>254</v>
      </c>
      <c r="D91" s="75">
        <v>120.61</v>
      </c>
      <c r="E91" s="132">
        <v>120.61</v>
      </c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11">
        <f t="shared" si="1"/>
        <v>120.61</v>
      </c>
      <c r="X91" s="112"/>
      <c r="Y91" s="113"/>
      <c r="Z91" s="114"/>
    </row>
    <row r="92" spans="1:26">
      <c r="A92" s="123" t="s">
        <v>402</v>
      </c>
      <c r="B92" s="272" t="s">
        <v>392</v>
      </c>
      <c r="C92" s="273" t="s">
        <v>243</v>
      </c>
      <c r="D92" s="75">
        <v>23.4</v>
      </c>
      <c r="E92" s="132">
        <v>23.4</v>
      </c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11">
        <f t="shared" si="1"/>
        <v>23.4</v>
      </c>
      <c r="X92" s="112"/>
      <c r="Y92" s="113"/>
      <c r="Z92" s="114"/>
    </row>
    <row r="93" spans="1:26">
      <c r="A93" s="123" t="s">
        <v>402</v>
      </c>
      <c r="B93" s="272" t="s">
        <v>403</v>
      </c>
      <c r="C93" s="273" t="s">
        <v>404</v>
      </c>
      <c r="D93" s="75">
        <v>106.13</v>
      </c>
      <c r="E93" s="132">
        <v>106.13</v>
      </c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53">
        <f t="shared" si="1"/>
        <v>106.13</v>
      </c>
      <c r="X93" s="112"/>
      <c r="Y93" s="113"/>
      <c r="Z93" s="114"/>
    </row>
    <row r="94" spans="1:26">
      <c r="A94" s="123" t="s">
        <v>402</v>
      </c>
      <c r="B94" s="282" t="s">
        <v>410</v>
      </c>
      <c r="C94" s="283" t="s">
        <v>411</v>
      </c>
      <c r="D94" s="284">
        <v>110</v>
      </c>
      <c r="E94" s="220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>
        <v>110</v>
      </c>
      <c r="Q94" s="132"/>
      <c r="R94" s="132"/>
      <c r="S94" s="132"/>
      <c r="T94" s="132"/>
      <c r="U94" s="132"/>
      <c r="V94" s="305"/>
      <c r="W94" s="153">
        <f t="shared" si="1"/>
        <v>110</v>
      </c>
      <c r="X94" s="112"/>
      <c r="Y94" s="113"/>
      <c r="Z94" s="114"/>
    </row>
    <row r="95" spans="1:26">
      <c r="A95" s="123" t="s">
        <v>402</v>
      </c>
      <c r="B95" s="282" t="s">
        <v>413</v>
      </c>
      <c r="C95" s="288" t="s">
        <v>394</v>
      </c>
      <c r="D95" s="284">
        <v>4701.2</v>
      </c>
      <c r="E95" s="220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305"/>
      <c r="W95" s="153">
        <f t="shared" si="1"/>
        <v>0</v>
      </c>
      <c r="X95" s="112"/>
      <c r="Y95" s="113">
        <v>4701.2</v>
      </c>
      <c r="Z95" s="114"/>
    </row>
    <row r="96" spans="1:26">
      <c r="A96" s="123" t="s">
        <v>402</v>
      </c>
      <c r="B96" s="282" t="s">
        <v>414</v>
      </c>
      <c r="C96" s="283" t="s">
        <v>415</v>
      </c>
      <c r="D96" s="284">
        <v>200</v>
      </c>
      <c r="E96" s="220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305"/>
      <c r="W96" s="153">
        <f t="shared" si="1"/>
        <v>0</v>
      </c>
      <c r="X96" s="112">
        <v>200</v>
      </c>
      <c r="Y96" s="113"/>
      <c r="Z96" s="114"/>
    </row>
    <row r="97" spans="1:27" ht="13.5" thickBot="1">
      <c r="A97" s="212"/>
      <c r="B97" s="272" t="s">
        <v>276</v>
      </c>
      <c r="C97" s="273" t="s">
        <v>309</v>
      </c>
      <c r="D97" s="75">
        <v>2</v>
      </c>
      <c r="E97" s="220"/>
      <c r="F97" s="132"/>
      <c r="G97" s="132"/>
      <c r="H97" s="132"/>
      <c r="I97" s="132"/>
      <c r="J97" s="132"/>
      <c r="K97" s="132"/>
      <c r="L97" s="132"/>
      <c r="M97" s="132"/>
      <c r="N97" s="132"/>
      <c r="O97" s="132">
        <v>2</v>
      </c>
      <c r="P97" s="132"/>
      <c r="Q97" s="132"/>
      <c r="R97" s="132"/>
      <c r="S97" s="132"/>
      <c r="T97" s="132"/>
      <c r="U97" s="132"/>
      <c r="V97" s="305"/>
      <c r="W97" s="153">
        <f t="shared" si="1"/>
        <v>2</v>
      </c>
      <c r="X97" s="112"/>
      <c r="Y97" s="113"/>
      <c r="Z97" s="114"/>
    </row>
    <row r="98" spans="1:27" ht="13.5" thickBot="1">
      <c r="A98" s="127"/>
      <c r="D98" s="279">
        <f>SUM(D3:D97)</f>
        <v>29541.040000000005</v>
      </c>
      <c r="E98" s="134">
        <f>SUM(E3:E97)</f>
        <v>3063.5300000000011</v>
      </c>
      <c r="F98" s="134">
        <f t="shared" ref="F98:V98" si="2">SUM(F3:F97)</f>
        <v>15.44</v>
      </c>
      <c r="G98" s="134">
        <f t="shared" si="2"/>
        <v>228</v>
      </c>
      <c r="H98" s="134">
        <f t="shared" si="2"/>
        <v>148.97999999999999</v>
      </c>
      <c r="I98" s="134">
        <f t="shared" si="2"/>
        <v>77</v>
      </c>
      <c r="J98" s="134">
        <f t="shared" si="2"/>
        <v>0</v>
      </c>
      <c r="K98" s="134">
        <f t="shared" si="2"/>
        <v>223.44</v>
      </c>
      <c r="L98" s="134">
        <f t="shared" si="2"/>
        <v>178.99</v>
      </c>
      <c r="M98" s="134">
        <f t="shared" si="2"/>
        <v>240</v>
      </c>
      <c r="N98" s="134">
        <f t="shared" si="2"/>
        <v>570</v>
      </c>
      <c r="O98" s="134">
        <f t="shared" si="2"/>
        <v>24</v>
      </c>
      <c r="P98" s="134">
        <f t="shared" si="2"/>
        <v>550</v>
      </c>
      <c r="Q98" s="134">
        <f t="shared" si="2"/>
        <v>0</v>
      </c>
      <c r="R98" s="134">
        <f t="shared" si="2"/>
        <v>0</v>
      </c>
      <c r="S98" s="134">
        <f t="shared" si="2"/>
        <v>0</v>
      </c>
      <c r="T98" s="134">
        <f t="shared" si="2"/>
        <v>735.62</v>
      </c>
      <c r="U98" s="134">
        <f t="shared" si="2"/>
        <v>93.15</v>
      </c>
      <c r="V98" s="134">
        <f t="shared" si="2"/>
        <v>0</v>
      </c>
      <c r="W98" s="134">
        <f t="shared" ref="W98" si="3">SUM(W4:W97)</f>
        <v>6146.1499999999978</v>
      </c>
      <c r="X98" s="134">
        <f t="shared" ref="X98" si="4">SUM(X4:X97)</f>
        <v>773.47</v>
      </c>
      <c r="Y98" s="134">
        <f t="shared" ref="Y98" si="5">SUM(Y4:Y97)</f>
        <v>22619.440000000002</v>
      </c>
      <c r="Z98" s="311">
        <f>SUM(Z4:Z93)</f>
        <v>747.21</v>
      </c>
    </row>
    <row r="99" spans="1:27" s="3" customFormat="1" ht="38.25">
      <c r="C99" s="128" t="s">
        <v>226</v>
      </c>
      <c r="D99" s="129"/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5">
        <v>0</v>
      </c>
      <c r="L99" s="115">
        <v>0</v>
      </c>
      <c r="M99" s="115">
        <v>0</v>
      </c>
      <c r="N99" s="115">
        <v>0</v>
      </c>
      <c r="O99" s="115">
        <v>0</v>
      </c>
      <c r="P99" s="115">
        <v>0</v>
      </c>
      <c r="Q99" s="115">
        <v>0</v>
      </c>
      <c r="R99" s="115">
        <v>0</v>
      </c>
      <c r="S99" s="115">
        <v>0</v>
      </c>
      <c r="T99" s="115">
        <v>0</v>
      </c>
      <c r="U99" s="115">
        <v>0</v>
      </c>
      <c r="V99" s="115">
        <v>0</v>
      </c>
      <c r="W99" s="155">
        <f>SUM(E99:V99)</f>
        <v>0</v>
      </c>
      <c r="X99" s="156"/>
      <c r="Y99" s="156"/>
      <c r="AA99" s="6"/>
    </row>
    <row r="100" spans="1:27" s="3" customFormat="1">
      <c r="C100" s="128" t="s">
        <v>245</v>
      </c>
      <c r="D100" s="129"/>
      <c r="E100" s="116">
        <f t="shared" ref="E100:W100" si="6">E2-E98-E99</f>
        <v>-163.53000000000111</v>
      </c>
      <c r="F100" s="116">
        <f t="shared" si="6"/>
        <v>184.56</v>
      </c>
      <c r="G100" s="116">
        <f t="shared" si="6"/>
        <v>-28</v>
      </c>
      <c r="H100" s="116">
        <f t="shared" si="6"/>
        <v>51.02000000000001</v>
      </c>
      <c r="I100" s="116">
        <f t="shared" si="6"/>
        <v>23</v>
      </c>
      <c r="J100" s="116">
        <f t="shared" si="6"/>
        <v>0</v>
      </c>
      <c r="K100" s="116">
        <f t="shared" si="6"/>
        <v>76.56</v>
      </c>
      <c r="L100" s="116">
        <f t="shared" si="6"/>
        <v>21.009999999999991</v>
      </c>
      <c r="M100" s="116">
        <f t="shared" si="6"/>
        <v>160</v>
      </c>
      <c r="N100" s="116">
        <f t="shared" si="6"/>
        <v>130</v>
      </c>
      <c r="O100" s="116">
        <f t="shared" si="6"/>
        <v>-14</v>
      </c>
      <c r="P100" s="116">
        <f t="shared" si="6"/>
        <v>-150</v>
      </c>
      <c r="Q100" s="116">
        <f t="shared" si="6"/>
        <v>0</v>
      </c>
      <c r="R100" s="116">
        <f t="shared" si="6"/>
        <v>75</v>
      </c>
      <c r="S100" s="116">
        <f t="shared" si="6"/>
        <v>50</v>
      </c>
      <c r="T100" s="116">
        <f t="shared" si="6"/>
        <v>-35.620000000000005</v>
      </c>
      <c r="U100" s="116">
        <f t="shared" si="6"/>
        <v>506.85</v>
      </c>
      <c r="V100" s="116">
        <f t="shared" si="6"/>
        <v>350</v>
      </c>
      <c r="W100" s="117">
        <f t="shared" si="6"/>
        <v>1238.8500000000022</v>
      </c>
      <c r="X100" s="116"/>
      <c r="Y100" s="116"/>
      <c r="Z100" s="116"/>
      <c r="AA100" s="6"/>
    </row>
    <row r="102" spans="1:27">
      <c r="U102" s="131" t="s">
        <v>405</v>
      </c>
      <c r="W102" s="182">
        <f>W2-W98</f>
        <v>1238.8500000000022</v>
      </c>
      <c r="Y102" s="195"/>
    </row>
  </sheetData>
  <autoFilter ref="A1:Z100" xr:uid="{7FC866CD-17A6-494F-A32C-1104277BBF34}"/>
  <mergeCells count="1">
    <mergeCell ref="A2:D2"/>
  </mergeCells>
  <phoneticPr fontId="40" type="noConversion"/>
  <pageMargins left="0.25" right="0.25" top="0.75" bottom="0.75" header="0.3" footer="0.3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61"/>
  <sheetViews>
    <sheetView tabSelected="1" workbookViewId="0">
      <selection activeCell="C34" sqref="C34"/>
    </sheetView>
  </sheetViews>
  <sheetFormatPr defaultColWidth="14.42578125" defaultRowHeight="15" customHeight="1"/>
  <cols>
    <col min="1" max="1" width="48.5703125" bestFit="1" customWidth="1"/>
    <col min="2" max="2" width="30.5703125" style="71" customWidth="1"/>
    <col min="3" max="3" width="11.7109375" style="302" bestFit="1" customWidth="1"/>
    <col min="4" max="4" width="14.42578125" style="303" bestFit="1" customWidth="1"/>
    <col min="5" max="5" width="18" style="21" customWidth="1"/>
    <col min="6" max="25" width="8.7109375" customWidth="1"/>
  </cols>
  <sheetData>
    <row r="1" spans="1:5" ht="14.25" customHeight="1">
      <c r="A1" s="358" t="s">
        <v>419</v>
      </c>
      <c r="B1" s="359"/>
      <c r="C1" s="296" t="s">
        <v>37</v>
      </c>
      <c r="D1" s="297" t="s">
        <v>44</v>
      </c>
      <c r="E1" s="3"/>
    </row>
    <row r="2" spans="1:5" ht="19.899999999999999" customHeight="1">
      <c r="A2" s="80" t="s">
        <v>232</v>
      </c>
      <c r="B2" s="70"/>
      <c r="C2" s="298"/>
      <c r="D2" s="299"/>
      <c r="E2" s="3"/>
    </row>
    <row r="3" spans="1:5" ht="19.899999999999999" customHeight="1">
      <c r="A3" s="81" t="s">
        <v>22</v>
      </c>
      <c r="B3" s="70"/>
      <c r="C3" s="300" t="s">
        <v>31</v>
      </c>
      <c r="D3" s="300" t="s">
        <v>31</v>
      </c>
      <c r="E3" s="3"/>
    </row>
    <row r="4" spans="1:5" ht="19.899999999999999" customHeight="1">
      <c r="A4" s="89" t="s">
        <v>233</v>
      </c>
      <c r="B4" s="68"/>
      <c r="C4" s="301"/>
      <c r="D4" s="381">
        <v>19.55</v>
      </c>
      <c r="E4" s="3"/>
    </row>
    <row r="5" spans="1:5" ht="14.25" customHeight="1">
      <c r="A5" s="93" t="s">
        <v>237</v>
      </c>
      <c r="B5" s="68"/>
      <c r="C5" s="388"/>
      <c r="D5" s="381">
        <v>36099</v>
      </c>
      <c r="E5" s="3"/>
    </row>
    <row r="6" spans="1:5" ht="14.25" customHeight="1">
      <c r="A6" s="63"/>
      <c r="B6" s="68"/>
      <c r="C6" s="70"/>
      <c r="D6" s="381"/>
      <c r="E6" s="3"/>
    </row>
    <row r="7" spans="1:5" ht="14.25" customHeight="1" thickBot="1">
      <c r="A7" s="64"/>
      <c r="B7" s="68"/>
      <c r="C7" s="70"/>
      <c r="D7" s="382">
        <f>SUM(D4:D6)</f>
        <v>36118.550000000003</v>
      </c>
      <c r="E7" s="3"/>
    </row>
    <row r="8" spans="1:5" ht="14.25" customHeight="1" thickTop="1">
      <c r="A8" s="66" t="s">
        <v>230</v>
      </c>
      <c r="B8" s="69" t="s">
        <v>36</v>
      </c>
      <c r="C8" s="70"/>
      <c r="D8" s="383"/>
      <c r="E8" s="3"/>
    </row>
    <row r="9" spans="1:5" ht="14.25" customHeight="1">
      <c r="A9" s="64"/>
      <c r="B9" s="47">
        <v>100834</v>
      </c>
      <c r="C9" s="389">
        <v>156</v>
      </c>
      <c r="D9" s="381"/>
      <c r="E9" s="3"/>
    </row>
    <row r="10" spans="1:5" ht="14.25" customHeight="1">
      <c r="A10" s="64"/>
      <c r="B10" s="47">
        <v>100907</v>
      </c>
      <c r="C10" s="390">
        <v>110</v>
      </c>
      <c r="D10" s="381"/>
      <c r="E10" s="3"/>
    </row>
    <row r="11" spans="1:5" ht="14.25" customHeight="1">
      <c r="A11" s="64"/>
      <c r="B11" s="47"/>
      <c r="C11" s="390"/>
      <c r="D11" s="384"/>
      <c r="E11" s="3"/>
    </row>
    <row r="12" spans="1:5" s="103" customFormat="1" ht="14.25" customHeight="1">
      <c r="A12" s="64"/>
      <c r="B12" s="47"/>
      <c r="C12" s="389"/>
      <c r="D12" s="384"/>
      <c r="E12" s="3"/>
    </row>
    <row r="13" spans="1:5" s="103" customFormat="1" ht="14.25" customHeight="1">
      <c r="A13" s="64"/>
      <c r="B13" s="47"/>
      <c r="C13" s="389"/>
      <c r="D13" s="384"/>
      <c r="E13" s="3"/>
    </row>
    <row r="14" spans="1:5" s="103" customFormat="1" ht="14.25" customHeight="1">
      <c r="A14" s="64"/>
      <c r="B14" s="47"/>
      <c r="C14" s="389"/>
      <c r="D14" s="384">
        <f>D7-C9-C10-C11-C12</f>
        <v>35852.550000000003</v>
      </c>
      <c r="E14" s="3"/>
    </row>
    <row r="15" spans="1:5" s="103" customFormat="1" ht="14.25" customHeight="1">
      <c r="A15" s="64"/>
      <c r="B15" s="72"/>
      <c r="C15" s="70"/>
      <c r="D15" s="384"/>
      <c r="E15" s="3"/>
    </row>
    <row r="16" spans="1:5" ht="14.25" customHeight="1">
      <c r="A16" s="64"/>
      <c r="B16" s="72"/>
      <c r="C16" s="70"/>
      <c r="D16" s="381"/>
      <c r="E16" s="3"/>
    </row>
    <row r="17" spans="1:5" ht="14.25" customHeight="1">
      <c r="A17" s="65" t="s">
        <v>248</v>
      </c>
      <c r="B17" s="70"/>
      <c r="C17" s="68"/>
      <c r="D17" s="384">
        <v>0</v>
      </c>
      <c r="E17" s="3"/>
    </row>
    <row r="18" spans="1:5" ht="14.25" customHeight="1">
      <c r="A18" s="65"/>
      <c r="B18" s="70"/>
      <c r="C18" s="68"/>
      <c r="D18" s="381"/>
      <c r="E18" s="3"/>
    </row>
    <row r="19" spans="1:5" ht="14.25" customHeight="1">
      <c r="A19" s="102" t="s">
        <v>249</v>
      </c>
      <c r="B19" s="70"/>
      <c r="C19" s="68"/>
      <c r="D19" s="385">
        <f>D11</f>
        <v>0</v>
      </c>
      <c r="E19"/>
    </row>
    <row r="20" spans="1:5" ht="14.25" customHeight="1">
      <c r="A20" s="65"/>
      <c r="B20" s="70"/>
      <c r="C20" s="68"/>
      <c r="D20" s="386"/>
    </row>
    <row r="21" spans="1:5" ht="14.25" customHeight="1">
      <c r="A21" s="67" t="s">
        <v>37</v>
      </c>
      <c r="B21" s="70"/>
      <c r="C21" s="68"/>
      <c r="D21" s="386"/>
    </row>
    <row r="22" spans="1:5" ht="14.25" customHeight="1">
      <c r="A22" s="65" t="s">
        <v>236</v>
      </c>
      <c r="B22" s="70"/>
      <c r="C22" s="388">
        <v>30402</v>
      </c>
      <c r="D22" s="381"/>
    </row>
    <row r="23" spans="1:5" ht="14.25" customHeight="1">
      <c r="A23" s="65" t="s">
        <v>38</v>
      </c>
      <c r="B23" s="70"/>
      <c r="C23" s="388">
        <f>SUM(Receipts!H26)</f>
        <v>34991.449999999997</v>
      </c>
      <c r="D23" s="381"/>
      <c r="E23" s="76"/>
    </row>
    <row r="24" spans="1:5" ht="14.25" customHeight="1">
      <c r="A24" s="65" t="s">
        <v>39</v>
      </c>
      <c r="B24" s="70"/>
      <c r="C24" s="388">
        <f>SUM(Payments!D100)</f>
        <v>29541.040000000005</v>
      </c>
      <c r="D24" s="381"/>
      <c r="E24" s="76"/>
    </row>
    <row r="25" spans="1:5" ht="14.25" customHeight="1">
      <c r="A25" s="65" t="s">
        <v>40</v>
      </c>
      <c r="B25" s="70"/>
      <c r="C25" s="388">
        <f>C22+C23-C24</f>
        <v>35852.409999999989</v>
      </c>
      <c r="D25" s="381"/>
      <c r="E25" s="76"/>
    </row>
    <row r="26" spans="1:5" ht="14.25" customHeight="1">
      <c r="A26" s="65"/>
      <c r="B26" s="70"/>
      <c r="C26" s="70"/>
      <c r="D26" s="381"/>
      <c r="E26" s="76"/>
    </row>
    <row r="27" spans="1:5" ht="14.25" customHeight="1">
      <c r="A27" s="65" t="s">
        <v>231</v>
      </c>
      <c r="B27" s="70"/>
      <c r="C27" s="388">
        <v>0</v>
      </c>
      <c r="D27" s="381"/>
    </row>
    <row r="28" spans="1:5" ht="14.25" customHeight="1">
      <c r="A28" s="65"/>
      <c r="B28" s="70"/>
      <c r="C28" s="391"/>
      <c r="D28" s="381"/>
    </row>
    <row r="29" spans="1:5" ht="14.25" customHeight="1">
      <c r="A29" s="65"/>
      <c r="B29" s="70"/>
      <c r="C29" s="392">
        <f>C25</f>
        <v>35852.409999999989</v>
      </c>
      <c r="D29" s="387">
        <f>D14</f>
        <v>35852.550000000003</v>
      </c>
    </row>
    <row r="30" spans="1:5" ht="14.25" customHeight="1">
      <c r="A30" s="65"/>
      <c r="B30" s="70"/>
      <c r="C30" s="391"/>
      <c r="D30" s="381"/>
    </row>
    <row r="31" spans="1:5" ht="14.25" customHeight="1">
      <c r="A31" s="65"/>
      <c r="B31" s="70" t="s">
        <v>278</v>
      </c>
      <c r="C31" s="70">
        <f>C29-D29</f>
        <v>-0.14000000001396984</v>
      </c>
      <c r="D31" s="381"/>
    </row>
    <row r="32" spans="1:5" ht="14.25" customHeight="1">
      <c r="A32" s="65"/>
      <c r="B32" s="70"/>
      <c r="C32" s="391"/>
      <c r="D32" s="381"/>
    </row>
    <row r="33" spans="1:4" ht="14.25" customHeight="1">
      <c r="A33" s="65"/>
      <c r="B33" s="70"/>
      <c r="C33" s="391"/>
      <c r="D33" s="381"/>
    </row>
    <row r="34" spans="1:4" ht="14.25" customHeight="1">
      <c r="A34" s="65"/>
      <c r="B34" s="70"/>
      <c r="C34" s="391"/>
      <c r="D34" s="381"/>
    </row>
    <row r="35" spans="1:4" ht="14.25" customHeight="1">
      <c r="A35" s="65"/>
      <c r="B35" s="70"/>
      <c r="C35" s="391"/>
      <c r="D35" s="299"/>
    </row>
    <row r="36" spans="1:4" ht="14.25" customHeight="1">
      <c r="A36" s="65"/>
      <c r="B36" s="70"/>
      <c r="C36" s="298"/>
      <c r="D36" s="299"/>
    </row>
    <row r="37" spans="1:4" ht="14.25" customHeight="1">
      <c r="A37" s="65"/>
      <c r="B37" s="70"/>
      <c r="C37" s="298"/>
      <c r="D37" s="299"/>
    </row>
    <row r="38" spans="1:4" ht="14.25" customHeight="1">
      <c r="A38" s="65"/>
      <c r="B38" s="70"/>
      <c r="C38" s="298"/>
      <c r="D38" s="299"/>
    </row>
    <row r="39" spans="1:4" ht="14.25" customHeight="1">
      <c r="A39" s="65"/>
      <c r="B39" s="70"/>
      <c r="C39" s="298"/>
      <c r="D39" s="299"/>
    </row>
    <row r="40" spans="1:4" ht="14.25" customHeight="1">
      <c r="A40" s="65"/>
      <c r="B40" s="70"/>
      <c r="C40" s="298"/>
      <c r="D40" s="299"/>
    </row>
    <row r="41" spans="1:4" ht="14.25" customHeight="1"/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880B-EA6A-443E-B2CB-7273356AE86E}">
  <sheetPr>
    <pageSetUpPr fitToPage="1"/>
  </sheetPr>
  <dimension ref="A1:Y23"/>
  <sheetViews>
    <sheetView zoomScaleNormal="100" workbookViewId="0">
      <pane ySplit="1" topLeftCell="A2" activePane="bottomLeft" state="frozen"/>
      <selection pane="bottomLeft" activeCell="I25" sqref="I25"/>
    </sheetView>
  </sheetViews>
  <sheetFormatPr defaultColWidth="14.42578125" defaultRowHeight="12.75"/>
  <cols>
    <col min="1" max="1" width="8.140625" style="121" hidden="1" customWidth="1"/>
    <col min="2" max="2" width="9.140625" style="121" hidden="1" customWidth="1"/>
    <col min="3" max="3" width="22.140625" style="121" bestFit="1" customWidth="1"/>
    <col min="4" max="4" width="16.28515625" style="133" bestFit="1" customWidth="1"/>
    <col min="5" max="5" width="10.5703125" style="131" customWidth="1"/>
    <col min="6" max="6" width="13.85546875" style="131" customWidth="1"/>
    <col min="7" max="7" width="11.5703125" style="131" customWidth="1"/>
    <col min="8" max="8" width="11.140625" style="131" customWidth="1"/>
    <col min="9" max="9" width="13.5703125" style="131" customWidth="1"/>
    <col min="10" max="10" width="10.7109375" style="131" customWidth="1"/>
    <col min="11" max="11" width="12.42578125" style="131" customWidth="1"/>
    <col min="12" max="12" width="13.140625" style="131" customWidth="1"/>
    <col min="13" max="13" width="12.140625" style="131" customWidth="1"/>
    <col min="14" max="14" width="12.5703125" style="131" customWidth="1"/>
    <col min="15" max="15" width="13.5703125" style="131" customWidth="1"/>
    <col min="16" max="16" width="9.85546875" style="131" customWidth="1"/>
    <col min="17" max="17" width="11.42578125" style="131" customWidth="1"/>
    <col min="18" max="18" width="11.140625" style="131" customWidth="1"/>
    <col min="19" max="19" width="17.85546875" style="131" bestFit="1" customWidth="1"/>
    <col min="20" max="20" width="8.140625" style="121" bestFit="1" customWidth="1"/>
    <col min="21" max="21" width="9.85546875" style="121" bestFit="1" customWidth="1"/>
    <col min="22" max="22" width="6" style="121" customWidth="1"/>
    <col min="23" max="23" width="9.85546875" style="121" bestFit="1" customWidth="1"/>
    <col min="24" max="24" width="9.28515625" style="121" bestFit="1" customWidth="1"/>
    <col min="25" max="25" width="19.140625" style="157" bestFit="1" customWidth="1"/>
    <col min="26" max="26" width="19.140625" style="121" bestFit="1" customWidth="1"/>
    <col min="27" max="16384" width="14.42578125" style="121"/>
  </cols>
  <sheetData>
    <row r="1" spans="3:25" ht="38.25">
      <c r="C1" s="118" t="s">
        <v>1</v>
      </c>
      <c r="D1" s="106" t="s">
        <v>3</v>
      </c>
      <c r="E1" s="107" t="s">
        <v>41</v>
      </c>
      <c r="F1" s="106" t="s">
        <v>4</v>
      </c>
      <c r="G1" s="106" t="s">
        <v>5</v>
      </c>
      <c r="H1" s="106" t="s">
        <v>8</v>
      </c>
      <c r="I1" s="107" t="s">
        <v>9</v>
      </c>
      <c r="J1" s="107" t="s">
        <v>10</v>
      </c>
      <c r="K1" s="180" t="s">
        <v>330</v>
      </c>
      <c r="L1" s="107" t="s">
        <v>12</v>
      </c>
      <c r="M1" s="107" t="s">
        <v>42</v>
      </c>
      <c r="N1" s="107" t="s">
        <v>15</v>
      </c>
      <c r="O1" s="107" t="s">
        <v>16</v>
      </c>
      <c r="P1" s="107" t="s">
        <v>17</v>
      </c>
      <c r="Q1" s="106" t="s">
        <v>18</v>
      </c>
      <c r="R1" s="108" t="s">
        <v>19</v>
      </c>
    </row>
    <row r="2" spans="3:25" hidden="1">
      <c r="C2" s="184" t="s">
        <v>331</v>
      </c>
      <c r="D2" s="185">
        <v>2900</v>
      </c>
      <c r="E2" s="185">
        <v>200</v>
      </c>
      <c r="F2" s="185">
        <v>200</v>
      </c>
      <c r="G2" s="185">
        <v>200</v>
      </c>
      <c r="H2" s="185">
        <v>300</v>
      </c>
      <c r="I2" s="185">
        <v>200</v>
      </c>
      <c r="J2" s="185">
        <v>400</v>
      </c>
      <c r="K2" s="185">
        <v>700</v>
      </c>
      <c r="L2" s="185">
        <v>10</v>
      </c>
      <c r="M2" s="185">
        <v>400</v>
      </c>
      <c r="N2" s="185">
        <v>50</v>
      </c>
      <c r="O2" s="185">
        <v>700</v>
      </c>
      <c r="P2" s="185">
        <v>600</v>
      </c>
      <c r="Q2" s="185">
        <v>350</v>
      </c>
      <c r="R2" s="186">
        <v>7385</v>
      </c>
    </row>
    <row r="3" spans="3:25">
      <c r="C3" s="130" t="s">
        <v>246</v>
      </c>
      <c r="D3" s="181">
        <v>3200</v>
      </c>
      <c r="E3" s="181">
        <v>50</v>
      </c>
      <c r="F3" s="181">
        <v>200</v>
      </c>
      <c r="G3" s="181">
        <v>400</v>
      </c>
      <c r="H3" s="181">
        <v>500</v>
      </c>
      <c r="I3" s="181">
        <v>220</v>
      </c>
      <c r="J3" s="181">
        <v>420</v>
      </c>
      <c r="K3" s="181">
        <v>700</v>
      </c>
      <c r="L3" s="181">
        <v>30</v>
      </c>
      <c r="M3" s="229">
        <v>580</v>
      </c>
      <c r="N3" s="181">
        <v>50</v>
      </c>
      <c r="O3" s="229">
        <v>900</v>
      </c>
      <c r="P3" s="181">
        <v>0</v>
      </c>
      <c r="Q3" s="229">
        <v>350</v>
      </c>
      <c r="R3" s="181">
        <f>SUM(D3:Q3)</f>
        <v>7600</v>
      </c>
    </row>
    <row r="4" spans="3:25">
      <c r="D4" s="131"/>
    </row>
    <row r="5" spans="3:25">
      <c r="D5" s="131"/>
      <c r="P5" s="131" t="s">
        <v>332</v>
      </c>
      <c r="Q5" s="131">
        <f>R3-R2</f>
        <v>215</v>
      </c>
      <c r="R5" s="183">
        <f>Q5/R3</f>
        <v>2.8289473684210528E-2</v>
      </c>
    </row>
    <row r="7" spans="3:25" ht="38.25">
      <c r="C7" s="105" t="s">
        <v>406</v>
      </c>
      <c r="D7" s="106" t="s">
        <v>3</v>
      </c>
      <c r="E7" s="107" t="s">
        <v>41</v>
      </c>
      <c r="F7" s="106" t="s">
        <v>4</v>
      </c>
      <c r="G7" s="106" t="s">
        <v>5</v>
      </c>
      <c r="H7" s="106" t="s">
        <v>8</v>
      </c>
      <c r="I7" s="107" t="s">
        <v>9</v>
      </c>
      <c r="J7" s="107" t="s">
        <v>10</v>
      </c>
      <c r="K7" s="107" t="s">
        <v>11</v>
      </c>
      <c r="L7" s="107" t="s">
        <v>12</v>
      </c>
      <c r="M7" s="107" t="s">
        <v>42</v>
      </c>
      <c r="N7" s="107" t="s">
        <v>15</v>
      </c>
      <c r="O7" s="107" t="s">
        <v>16</v>
      </c>
      <c r="P7" s="107" t="s">
        <v>17</v>
      </c>
      <c r="Q7" s="106" t="s">
        <v>18</v>
      </c>
      <c r="R7" s="108" t="s">
        <v>19</v>
      </c>
      <c r="S7" s="121"/>
      <c r="Y7" s="121"/>
    </row>
    <row r="8" spans="3:25">
      <c r="C8" s="129"/>
      <c r="D8" s="116">
        <v>-163.53000000000111</v>
      </c>
      <c r="E8" s="116">
        <v>184.56</v>
      </c>
      <c r="F8" s="116">
        <v>-28</v>
      </c>
      <c r="G8" s="116">
        <v>51.02000000000001</v>
      </c>
      <c r="H8" s="116">
        <v>76.56</v>
      </c>
      <c r="I8" s="116">
        <v>21.009999999999991</v>
      </c>
      <c r="J8" s="116">
        <v>160</v>
      </c>
      <c r="K8" s="116">
        <v>130</v>
      </c>
      <c r="L8" s="116">
        <v>-12</v>
      </c>
      <c r="M8" s="116">
        <v>-40</v>
      </c>
      <c r="N8" s="116">
        <v>50</v>
      </c>
      <c r="O8" s="116">
        <v>-35.620000000000005</v>
      </c>
      <c r="P8" s="116">
        <v>506.85</v>
      </c>
      <c r="Q8" s="116">
        <v>350</v>
      </c>
      <c r="R8" s="117">
        <v>1348.8500000000022</v>
      </c>
      <c r="S8" s="121"/>
      <c r="Y8" s="121"/>
    </row>
    <row r="9" spans="3:25">
      <c r="D9" s="121"/>
      <c r="E9" s="121"/>
      <c r="F9" s="133"/>
      <c r="T9" s="131"/>
      <c r="U9" s="131"/>
      <c r="Y9" s="121"/>
    </row>
    <row r="10" spans="3:25">
      <c r="D10" s="121"/>
      <c r="E10" s="121"/>
      <c r="F10" s="133"/>
      <c r="T10" s="131"/>
      <c r="U10" s="131"/>
      <c r="V10" s="131"/>
      <c r="W10" s="229"/>
      <c r="Y10" s="121"/>
    </row>
    <row r="11" spans="3:25">
      <c r="Q11" s="131" t="s">
        <v>405</v>
      </c>
      <c r="S11" s="182">
        <v>1348.8500000000022</v>
      </c>
      <c r="W11" s="157"/>
      <c r="Y11" s="121"/>
    </row>
    <row r="12" spans="3:25">
      <c r="R12" s="121"/>
      <c r="S12" s="121"/>
      <c r="W12" s="157"/>
      <c r="Y12" s="121"/>
    </row>
    <row r="23" spans="13:13">
      <c r="M23" s="131" t="s">
        <v>407</v>
      </c>
    </row>
  </sheetData>
  <pageMargins left="0.25" right="0.25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71727-455D-457E-98C8-6ECD6E650BB3}">
  <dimension ref="A1:F27"/>
  <sheetViews>
    <sheetView workbookViewId="0">
      <selection activeCell="E7" sqref="E7"/>
    </sheetView>
  </sheetViews>
  <sheetFormatPr defaultRowHeight="15"/>
  <cols>
    <col min="2" max="2" width="24" style="10" bestFit="1" customWidth="1"/>
    <col min="3" max="3" width="11.85546875" bestFit="1" customWidth="1"/>
    <col min="5" max="5" width="12.42578125" style="10" customWidth="1"/>
    <col min="6" max="6" width="34.5703125" style="231" bestFit="1" customWidth="1"/>
  </cols>
  <sheetData>
    <row r="1" spans="1:6">
      <c r="A1" s="159" t="s">
        <v>427</v>
      </c>
      <c r="C1" s="135"/>
      <c r="D1" s="135"/>
    </row>
    <row r="2" spans="1:6">
      <c r="A2" s="135"/>
      <c r="C2" s="135"/>
      <c r="D2" s="135"/>
    </row>
    <row r="3" spans="1:6">
      <c r="A3" s="160" t="s">
        <v>279</v>
      </c>
      <c r="B3" s="161" t="s">
        <v>228</v>
      </c>
      <c r="C3" s="160" t="s">
        <v>227</v>
      </c>
      <c r="D3" s="135"/>
      <c r="E3" s="161" t="s">
        <v>24</v>
      </c>
    </row>
    <row r="4" spans="1:6">
      <c r="A4" s="135" t="s">
        <v>280</v>
      </c>
      <c r="B4" s="8">
        <v>16673</v>
      </c>
      <c r="C4" s="9">
        <v>0</v>
      </c>
      <c r="D4" s="135"/>
    </row>
    <row r="5" spans="1:6">
      <c r="A5" s="135" t="s">
        <v>281</v>
      </c>
      <c r="B5" s="8">
        <v>23072.27</v>
      </c>
      <c r="C5" s="9">
        <v>9155</v>
      </c>
      <c r="D5" s="135"/>
    </row>
    <row r="6" spans="1:6">
      <c r="A6" s="135" t="s">
        <v>282</v>
      </c>
      <c r="B6" s="8">
        <v>13117.64</v>
      </c>
      <c r="C6" s="9">
        <v>26809.119999999999</v>
      </c>
      <c r="D6" s="135"/>
    </row>
    <row r="7" spans="1:6">
      <c r="A7" s="314" t="s">
        <v>283</v>
      </c>
      <c r="B7" s="315">
        <v>26321.84</v>
      </c>
      <c r="C7" s="316">
        <v>22619.42</v>
      </c>
      <c r="D7" s="314"/>
      <c r="E7" s="315">
        <f>SUM(B4+B5+B6+B7-(C4+C5+C6+C7))</f>
        <v>20601.210000000006</v>
      </c>
    </row>
    <row r="8" spans="1:6" s="280" customFormat="1">
      <c r="A8" s="319" t="s">
        <v>421</v>
      </c>
      <c r="B8" s="320">
        <v>28262.2</v>
      </c>
      <c r="C8" s="321">
        <f>3355+8670-1200</f>
        <v>10825</v>
      </c>
      <c r="D8" s="322"/>
      <c r="E8" s="323"/>
      <c r="F8" s="232" t="s">
        <v>430</v>
      </c>
    </row>
    <row r="9" spans="1:6">
      <c r="A9" s="135"/>
      <c r="B9" s="8"/>
      <c r="C9" s="9"/>
      <c r="D9" s="135"/>
    </row>
    <row r="10" spans="1:6">
      <c r="A10" s="135" t="s">
        <v>21</v>
      </c>
      <c r="B10" s="8">
        <f>SUM(B4:B9)</f>
        <v>107446.95</v>
      </c>
      <c r="C10" s="9">
        <f>SUM(C4:C9)</f>
        <v>69408.539999999994</v>
      </c>
      <c r="D10" s="135"/>
      <c r="E10" s="241">
        <f>B10-C10</f>
        <v>38038.410000000003</v>
      </c>
    </row>
    <row r="11" spans="1:6">
      <c r="A11" s="135"/>
      <c r="C11" s="135"/>
      <c r="D11" s="135"/>
      <c r="E11" s="162"/>
    </row>
    <row r="12" spans="1:6">
      <c r="A12" s="135"/>
      <c r="C12" s="135"/>
      <c r="D12" s="135"/>
    </row>
    <row r="13" spans="1:6">
      <c r="A13" s="160" t="s">
        <v>284</v>
      </c>
      <c r="B13" s="161" t="s">
        <v>425</v>
      </c>
      <c r="C13" s="135"/>
      <c r="D13" s="238"/>
      <c r="E13" s="239"/>
      <c r="F13" s="240"/>
    </row>
    <row r="14" spans="1:6">
      <c r="A14" s="135" t="s">
        <v>285</v>
      </c>
      <c r="B14" s="8">
        <v>45929</v>
      </c>
      <c r="C14" s="135"/>
      <c r="D14" s="238"/>
      <c r="E14" s="239"/>
      <c r="F14" s="240"/>
    </row>
    <row r="15" spans="1:6">
      <c r="A15" s="135"/>
      <c r="C15" s="135"/>
      <c r="D15" s="238"/>
      <c r="E15" s="239"/>
      <c r="F15" s="240"/>
    </row>
    <row r="16" spans="1:6">
      <c r="A16" s="135" t="s">
        <v>21</v>
      </c>
      <c r="B16" s="8">
        <f>SUM(B14:B15)</f>
        <v>45929</v>
      </c>
      <c r="C16" s="135"/>
      <c r="D16" s="236"/>
      <c r="E16" s="237">
        <v>20808.21</v>
      </c>
    </row>
    <row r="17" spans="1:6" s="280" customFormat="1">
      <c r="B17" s="8"/>
      <c r="C17" s="326" t="s">
        <v>431</v>
      </c>
      <c r="D17" s="327" t="s">
        <v>432</v>
      </c>
      <c r="E17" s="328">
        <f>E16-10825</f>
        <v>9983.2099999999991</v>
      </c>
      <c r="F17" s="329" t="s">
        <v>426</v>
      </c>
    </row>
    <row r="18" spans="1:6" s="280" customFormat="1">
      <c r="B18" s="8"/>
      <c r="D18" s="236"/>
      <c r="E18" s="324">
        <f>B8+E17</f>
        <v>38245.410000000003</v>
      </c>
      <c r="F18" s="325" t="s">
        <v>428</v>
      </c>
    </row>
    <row r="19" spans="1:6" s="218" customFormat="1">
      <c r="B19" s="8"/>
      <c r="D19" s="52"/>
      <c r="E19" s="235"/>
      <c r="F19" s="231"/>
    </row>
    <row r="20" spans="1:6" s="218" customFormat="1">
      <c r="A20" s="230"/>
      <c r="B20" s="317" t="s">
        <v>373</v>
      </c>
      <c r="C20" s="266"/>
      <c r="D20" s="52"/>
      <c r="E20" s="235">
        <v>696.17</v>
      </c>
      <c r="F20" s="317" t="s">
        <v>373</v>
      </c>
    </row>
    <row r="21" spans="1:6">
      <c r="A21" s="135"/>
      <c r="B21" s="232" t="s">
        <v>424</v>
      </c>
      <c r="C21" s="135"/>
      <c r="D21" s="52"/>
      <c r="E21" s="267">
        <v>3800</v>
      </c>
      <c r="F21" s="232" t="s">
        <v>423</v>
      </c>
    </row>
    <row r="22" spans="1:6">
      <c r="A22" s="135"/>
      <c r="B22" s="232" t="s">
        <v>422</v>
      </c>
      <c r="C22" s="135"/>
      <c r="D22" s="52"/>
      <c r="E22" s="267">
        <f>C8</f>
        <v>10825</v>
      </c>
      <c r="F22" s="318" t="s">
        <v>426</v>
      </c>
    </row>
    <row r="23" spans="1:6">
      <c r="D23" s="52"/>
      <c r="E23" s="267"/>
      <c r="F23" s="232"/>
    </row>
    <row r="24" spans="1:6">
      <c r="D24" s="52"/>
      <c r="E24" s="267">
        <f>B16-E16-E20-E21-E22</f>
        <v>9799.6200000000026</v>
      </c>
      <c r="F24" s="232" t="s">
        <v>429</v>
      </c>
    </row>
    <row r="25" spans="1:6">
      <c r="D25" s="52"/>
      <c r="E25" s="234"/>
    </row>
    <row r="26" spans="1:6">
      <c r="D26" s="52"/>
      <c r="E26" s="233"/>
    </row>
    <row r="27" spans="1:6">
      <c r="D27" s="52"/>
      <c r="E27" s="233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3F56-D128-4FFE-A13C-AFE0FF40E4B8}">
  <dimension ref="A1:F21"/>
  <sheetViews>
    <sheetView workbookViewId="0">
      <selection activeCell="B23" sqref="B23"/>
    </sheetView>
  </sheetViews>
  <sheetFormatPr defaultRowHeight="15"/>
  <cols>
    <col min="1" max="1" width="10.7109375" bestFit="1" customWidth="1"/>
    <col min="2" max="2" width="16.42578125" bestFit="1" customWidth="1"/>
    <col min="3" max="3" width="14.85546875" bestFit="1" customWidth="1"/>
    <col min="5" max="5" width="7.5703125" bestFit="1" customWidth="1"/>
  </cols>
  <sheetData>
    <row r="1" spans="1:6">
      <c r="A1" s="360" t="s">
        <v>264</v>
      </c>
      <c r="B1" s="361"/>
      <c r="C1" s="361"/>
      <c r="D1" s="361"/>
      <c r="E1" s="361"/>
      <c r="F1" s="361"/>
    </row>
    <row r="2" spans="1:6">
      <c r="A2" s="217"/>
      <c r="B2" s="218"/>
      <c r="C2" s="179"/>
      <c r="D2" s="218"/>
      <c r="E2" s="218"/>
      <c r="F2" s="9">
        <v>754.03</v>
      </c>
    </row>
    <row r="3" spans="1:6" s="100" customFormat="1" ht="15.75">
      <c r="A3" s="242"/>
      <c r="B3" s="242"/>
      <c r="C3" s="243" t="s">
        <v>374</v>
      </c>
      <c r="D3" s="244" t="s">
        <v>227</v>
      </c>
      <c r="E3" s="170"/>
      <c r="F3" s="245" t="s">
        <v>228</v>
      </c>
    </row>
    <row r="4" spans="1:6">
      <c r="A4" s="137" t="s">
        <v>234</v>
      </c>
      <c r="B4" s="137" t="s">
        <v>272</v>
      </c>
      <c r="C4" s="246">
        <v>1000827</v>
      </c>
      <c r="D4" s="244">
        <v>200</v>
      </c>
      <c r="E4" s="170"/>
      <c r="F4" s="245"/>
    </row>
    <row r="5" spans="1:6" ht="25.5">
      <c r="A5" s="95" t="s">
        <v>258</v>
      </c>
      <c r="B5" s="104" t="s">
        <v>259</v>
      </c>
      <c r="C5" s="247"/>
      <c r="D5" s="90"/>
      <c r="E5" s="170"/>
      <c r="F5" s="90">
        <v>5</v>
      </c>
    </row>
    <row r="6" spans="1:6" ht="25.5">
      <c r="A6" s="95" t="s">
        <v>258</v>
      </c>
      <c r="B6" s="104" t="s">
        <v>260</v>
      </c>
      <c r="C6" s="247"/>
      <c r="D6" s="90"/>
      <c r="E6" s="170"/>
      <c r="F6" s="90">
        <v>20</v>
      </c>
    </row>
    <row r="7" spans="1:6">
      <c r="A7" s="95" t="s">
        <v>261</v>
      </c>
      <c r="B7" s="94" t="s">
        <v>262</v>
      </c>
      <c r="C7" s="248"/>
      <c r="D7" s="90"/>
      <c r="E7" s="170"/>
      <c r="F7" s="90">
        <v>5</v>
      </c>
    </row>
    <row r="8" spans="1:6" s="179" customFormat="1" ht="25.5">
      <c r="A8" s="95" t="s">
        <v>258</v>
      </c>
      <c r="B8" s="94" t="s">
        <v>263</v>
      </c>
      <c r="C8" s="248"/>
      <c r="D8" s="90"/>
      <c r="E8" s="170"/>
      <c r="F8" s="90">
        <v>15</v>
      </c>
    </row>
    <row r="9" spans="1:6" ht="30">
      <c r="A9" s="249">
        <v>43602</v>
      </c>
      <c r="B9" s="250" t="s">
        <v>333</v>
      </c>
      <c r="C9" s="251"/>
      <c r="D9" s="252"/>
      <c r="E9" s="253"/>
      <c r="F9" s="252">
        <v>235</v>
      </c>
    </row>
    <row r="10" spans="1:6">
      <c r="A10" s="254">
        <v>43623</v>
      </c>
      <c r="B10" s="242" t="s">
        <v>328</v>
      </c>
      <c r="C10" s="255"/>
      <c r="D10" s="256"/>
      <c r="E10" s="170"/>
      <c r="F10" s="257">
        <v>20</v>
      </c>
    </row>
    <row r="11" spans="1:6">
      <c r="A11" s="254">
        <v>43686</v>
      </c>
      <c r="B11" s="242" t="s">
        <v>328</v>
      </c>
      <c r="C11" s="255"/>
      <c r="D11" s="256"/>
      <c r="E11" s="170"/>
      <c r="F11" s="257">
        <v>65</v>
      </c>
    </row>
    <row r="12" spans="1:6">
      <c r="A12" s="258">
        <v>43720</v>
      </c>
      <c r="B12" s="242" t="s">
        <v>329</v>
      </c>
      <c r="C12" s="259">
        <v>1000870</v>
      </c>
      <c r="D12" s="244">
        <v>115.56</v>
      </c>
      <c r="E12" s="170"/>
      <c r="F12" s="257"/>
    </row>
    <row r="13" spans="1:6">
      <c r="A13" s="258">
        <v>43709</v>
      </c>
      <c r="B13" s="242" t="s">
        <v>328</v>
      </c>
      <c r="C13" s="255"/>
      <c r="D13" s="256"/>
      <c r="E13" s="170"/>
      <c r="F13" s="257">
        <v>5</v>
      </c>
    </row>
    <row r="14" spans="1:6">
      <c r="A14" s="258">
        <v>43770</v>
      </c>
      <c r="B14" s="242" t="s">
        <v>375</v>
      </c>
      <c r="C14" s="255"/>
      <c r="D14" s="260"/>
      <c r="E14" s="242"/>
      <c r="F14" s="261">
        <v>87.7</v>
      </c>
    </row>
    <row r="15" spans="1:6">
      <c r="A15" s="313" t="s">
        <v>420</v>
      </c>
      <c r="B15" s="137" t="s">
        <v>272</v>
      </c>
      <c r="C15" s="312">
        <v>100909</v>
      </c>
      <c r="D15" s="256">
        <v>200</v>
      </c>
      <c r="E15" s="170"/>
      <c r="F15" s="257"/>
    </row>
    <row r="16" spans="1:6">
      <c r="A16" s="258"/>
      <c r="B16" s="242"/>
      <c r="C16" s="255"/>
      <c r="D16" s="256"/>
      <c r="E16" s="170"/>
      <c r="F16" s="257"/>
    </row>
    <row r="17" spans="1:6" ht="15.75" thickBot="1">
      <c r="A17" s="53"/>
      <c r="B17" s="53"/>
      <c r="C17" s="262"/>
      <c r="D17" s="263">
        <f>SUM(D4:D16)</f>
        <v>515.55999999999995</v>
      </c>
      <c r="E17" s="264"/>
      <c r="F17" s="265">
        <f>SUM(F4:F16)</f>
        <v>457.7</v>
      </c>
    </row>
    <row r="18" spans="1:6">
      <c r="A18" s="53"/>
      <c r="B18" s="53"/>
      <c r="C18" s="262"/>
      <c r="D18" s="9"/>
      <c r="E18" s="218"/>
      <c r="F18" s="8"/>
    </row>
    <row r="19" spans="1:6">
      <c r="A19" s="218"/>
      <c r="B19" s="218"/>
      <c r="C19" s="179"/>
      <c r="D19" s="218"/>
      <c r="E19" s="218"/>
      <c r="F19" s="218"/>
    </row>
    <row r="20" spans="1:6">
      <c r="A20" s="218"/>
      <c r="B20" s="218"/>
      <c r="C20" s="179"/>
      <c r="D20" s="218"/>
      <c r="E20" s="218"/>
      <c r="F20" s="218"/>
    </row>
    <row r="21" spans="1:6">
      <c r="A21" s="218"/>
      <c r="B21" s="218"/>
      <c r="C21" s="179"/>
      <c r="D21" s="159" t="s">
        <v>376</v>
      </c>
      <c r="E21" s="159"/>
      <c r="F21" s="163">
        <f>F2+F17-(D17)</f>
        <v>696.17000000000007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182C-42EA-40E6-96D3-A2946B872DB7}">
  <sheetPr>
    <outlinePr summaryBelow="0" summaryRight="0"/>
  </sheetPr>
  <dimension ref="A1:X982"/>
  <sheetViews>
    <sheetView showGridLines="0" workbookViewId="0">
      <selection activeCell="D4" sqref="D4"/>
    </sheetView>
  </sheetViews>
  <sheetFormatPr defaultColWidth="17.28515625" defaultRowHeight="15" customHeight="1"/>
  <cols>
    <col min="1" max="1" width="32.28515625" style="25" customWidth="1"/>
    <col min="2" max="2" width="5.28515625" style="25" customWidth="1"/>
    <col min="3" max="3" width="22" style="25" customWidth="1"/>
    <col min="4" max="4" width="20.85546875" style="25" customWidth="1"/>
    <col min="5" max="5" width="44.7109375" style="25" customWidth="1"/>
    <col min="6" max="24" width="8.5703125" style="25" customWidth="1"/>
    <col min="25" max="16384" width="17.28515625" style="25"/>
  </cols>
  <sheetData>
    <row r="1" spans="1:24" ht="21" customHeight="1">
      <c r="A1" s="338" t="s">
        <v>2</v>
      </c>
      <c r="B1" s="339"/>
      <c r="C1" s="340" t="s">
        <v>200</v>
      </c>
      <c r="D1" s="340" t="s">
        <v>434</v>
      </c>
      <c r="E1" s="34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2.75">
      <c r="A2" s="342"/>
      <c r="B2" s="334"/>
      <c r="C2" s="334"/>
      <c r="D2" s="334"/>
      <c r="E2" s="343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5.75" customHeight="1">
      <c r="A3" s="344" t="s">
        <v>101</v>
      </c>
      <c r="B3" s="335" t="s">
        <v>100</v>
      </c>
      <c r="C3" s="335" t="s">
        <v>99</v>
      </c>
      <c r="D3" s="335" t="s">
        <v>98</v>
      </c>
      <c r="E3" s="345" t="s">
        <v>97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.75" customHeight="1">
      <c r="A4" s="346"/>
      <c r="B4" s="335" t="s">
        <v>96</v>
      </c>
      <c r="C4" s="337"/>
      <c r="D4" s="336"/>
      <c r="E4" s="345" t="s">
        <v>71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5.75" customHeight="1" thickBot="1">
      <c r="A5" s="347" t="s">
        <v>95</v>
      </c>
      <c r="B5" s="348" t="s">
        <v>94</v>
      </c>
      <c r="C5" s="349" t="s">
        <v>93</v>
      </c>
      <c r="D5" s="350"/>
      <c r="E5" s="351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5.75" customHeight="1">
      <c r="A6" s="332" t="s">
        <v>199</v>
      </c>
      <c r="B6" s="333" t="s">
        <v>122</v>
      </c>
      <c r="C6" s="332" t="s">
        <v>198</v>
      </c>
      <c r="D6" s="332" t="s">
        <v>197</v>
      </c>
      <c r="E6" s="332" t="s">
        <v>196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5.75" customHeight="1">
      <c r="A7" s="28" t="s">
        <v>195</v>
      </c>
      <c r="B7" s="34"/>
      <c r="C7" s="28" t="s">
        <v>194</v>
      </c>
      <c r="D7" s="28" t="s">
        <v>193</v>
      </c>
      <c r="E7" s="28" t="s">
        <v>71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.75" customHeight="1">
      <c r="A8" s="28" t="s">
        <v>192</v>
      </c>
      <c r="B8" s="34"/>
      <c r="C8" s="34"/>
      <c r="D8" s="34"/>
      <c r="E8" s="3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.75" customHeight="1">
      <c r="A9" s="28" t="s">
        <v>191</v>
      </c>
      <c r="B9" s="34"/>
      <c r="C9" s="34"/>
      <c r="D9" s="28" t="s">
        <v>164</v>
      </c>
      <c r="E9" s="3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5.75" customHeight="1">
      <c r="A10" s="28" t="s">
        <v>190</v>
      </c>
      <c r="B10" s="34"/>
      <c r="C10" s="34"/>
      <c r="D10" s="28" t="s">
        <v>161</v>
      </c>
      <c r="E10" s="28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5.75" customHeight="1">
      <c r="A11" s="34"/>
      <c r="B11" s="34"/>
      <c r="C11" s="34"/>
      <c r="D11" s="34"/>
      <c r="E11" s="3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5.75" customHeight="1">
      <c r="A12" s="28" t="s">
        <v>189</v>
      </c>
      <c r="B12" s="30" t="s">
        <v>122</v>
      </c>
      <c r="C12" s="28" t="s">
        <v>165</v>
      </c>
      <c r="D12" s="28" t="s">
        <v>164</v>
      </c>
      <c r="E12" s="30" t="s">
        <v>188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5.75" customHeight="1">
      <c r="A13" s="28" t="s">
        <v>187</v>
      </c>
      <c r="B13" s="34"/>
      <c r="C13" s="28" t="s">
        <v>156</v>
      </c>
      <c r="D13" s="28" t="s">
        <v>161</v>
      </c>
      <c r="E13" s="30" t="s">
        <v>186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5.75" customHeight="1">
      <c r="A14" s="28" t="s">
        <v>185</v>
      </c>
      <c r="B14" s="34"/>
      <c r="C14" s="34"/>
      <c r="D14" s="34"/>
      <c r="E14" s="3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5.75" customHeight="1">
      <c r="A15" s="34"/>
      <c r="B15" s="34"/>
      <c r="C15" s="34"/>
      <c r="D15" s="34"/>
      <c r="E15" s="3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5.75" customHeight="1">
      <c r="A16" s="28" t="s">
        <v>184</v>
      </c>
      <c r="B16" s="30" t="s">
        <v>178</v>
      </c>
      <c r="C16" s="28" t="s">
        <v>183</v>
      </c>
      <c r="D16" s="28" t="s">
        <v>164</v>
      </c>
      <c r="E16" s="29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5.75" customHeight="1">
      <c r="A17" s="28" t="s">
        <v>182</v>
      </c>
      <c r="B17" s="34"/>
      <c r="C17" s="28" t="s">
        <v>156</v>
      </c>
      <c r="D17" s="28" t="s">
        <v>161</v>
      </c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5.75" customHeight="1">
      <c r="A18" s="28" t="s">
        <v>181</v>
      </c>
      <c r="B18" s="34"/>
      <c r="C18" s="34"/>
      <c r="D18" s="34"/>
      <c r="E18" s="3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.75" customHeight="1">
      <c r="A19" s="28" t="s">
        <v>180</v>
      </c>
      <c r="B19" s="34"/>
      <c r="C19" s="34"/>
      <c r="D19" s="34"/>
      <c r="E19" s="3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5.75" customHeight="1">
      <c r="A20" s="34"/>
      <c r="B20" s="34"/>
      <c r="C20" s="34"/>
      <c r="D20" s="34"/>
      <c r="E20" s="3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5.75" customHeight="1">
      <c r="A21" s="28" t="s">
        <v>179</v>
      </c>
      <c r="B21" s="30" t="s">
        <v>178</v>
      </c>
      <c r="C21" s="28" t="s">
        <v>177</v>
      </c>
      <c r="D21" s="28" t="s">
        <v>164</v>
      </c>
      <c r="E21" s="28" t="s">
        <v>176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5.75" customHeight="1">
      <c r="A22" s="34"/>
      <c r="B22" s="34"/>
      <c r="C22" s="28" t="s">
        <v>156</v>
      </c>
      <c r="D22" s="28" t="s">
        <v>161</v>
      </c>
      <c r="E22" s="36" t="s">
        <v>175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5.75" customHeight="1">
      <c r="A23" s="34"/>
      <c r="B23" s="34"/>
      <c r="C23" s="30" t="s">
        <v>71</v>
      </c>
      <c r="D23" s="28" t="s">
        <v>174</v>
      </c>
      <c r="E23" s="28" t="s">
        <v>173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5.75" customHeight="1">
      <c r="A24" s="34"/>
      <c r="B24" s="34"/>
      <c r="C24" s="30" t="s">
        <v>71</v>
      </c>
      <c r="D24" s="28" t="s">
        <v>172</v>
      </c>
      <c r="E24" s="3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5.75" customHeight="1">
      <c r="A25" s="34"/>
      <c r="B25" s="34"/>
      <c r="C25" s="30" t="s">
        <v>71</v>
      </c>
      <c r="D25" s="28" t="s">
        <v>171</v>
      </c>
      <c r="E25" s="28" t="s">
        <v>170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5.75" customHeight="1">
      <c r="A26" s="34"/>
      <c r="B26" s="34"/>
      <c r="C26" s="30" t="s">
        <v>71</v>
      </c>
      <c r="D26" s="28" t="s">
        <v>169</v>
      </c>
      <c r="E26" s="28" t="s">
        <v>168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5.75" customHeight="1">
      <c r="A27" s="34"/>
      <c r="B27" s="34"/>
      <c r="C27" s="34"/>
      <c r="D27" s="34"/>
      <c r="E27" s="3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5.75" customHeight="1">
      <c r="A28" s="28" t="s">
        <v>167</v>
      </c>
      <c r="B28" s="30" t="s">
        <v>166</v>
      </c>
      <c r="C28" s="28" t="s">
        <v>165</v>
      </c>
      <c r="D28" s="28" t="s">
        <v>164</v>
      </c>
      <c r="E28" s="28" t="s">
        <v>163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5.75" customHeight="1">
      <c r="A29" s="28" t="s">
        <v>162</v>
      </c>
      <c r="B29" s="34"/>
      <c r="C29" s="28" t="s">
        <v>156</v>
      </c>
      <c r="D29" s="28" t="s">
        <v>161</v>
      </c>
      <c r="E29" s="3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5.75" customHeight="1">
      <c r="A30" s="33"/>
      <c r="B30" s="32"/>
      <c r="C30" s="31"/>
      <c r="D30" s="31"/>
      <c r="E30" s="31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5.75" customHeight="1">
      <c r="A31" s="28" t="s">
        <v>160</v>
      </c>
      <c r="B31" s="30" t="s">
        <v>58</v>
      </c>
      <c r="C31" s="28" t="s">
        <v>159</v>
      </c>
      <c r="D31" s="34"/>
      <c r="E31" s="28" t="s">
        <v>158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5.75" customHeight="1">
      <c r="A32" s="28" t="s">
        <v>157</v>
      </c>
      <c r="B32" s="34"/>
      <c r="C32" s="28" t="s">
        <v>156</v>
      </c>
      <c r="D32" s="30" t="s">
        <v>71</v>
      </c>
      <c r="E32" s="28" t="s">
        <v>155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5.75" customHeight="1">
      <c r="A33" s="34"/>
      <c r="B33" s="34"/>
      <c r="C33" s="30" t="s">
        <v>71</v>
      </c>
      <c r="D33" s="34"/>
      <c r="E33" s="28" t="s">
        <v>154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5.75" customHeight="1">
      <c r="A34" s="34"/>
      <c r="B34" s="34"/>
      <c r="C34" s="28" t="s">
        <v>71</v>
      </c>
      <c r="D34" s="34"/>
      <c r="E34" s="28" t="s">
        <v>153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5.75" customHeight="1">
      <c r="A35" s="34"/>
      <c r="B35" s="34"/>
      <c r="C35" s="34"/>
      <c r="D35" s="34"/>
      <c r="E35" s="28" t="s">
        <v>152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5.75" customHeight="1">
      <c r="A36" s="34"/>
      <c r="B36" s="34"/>
      <c r="C36" s="34"/>
      <c r="D36" s="34"/>
      <c r="E36" s="29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5.75" customHeight="1">
      <c r="A37" s="28" t="s">
        <v>151</v>
      </c>
      <c r="B37" s="30" t="s">
        <v>58</v>
      </c>
      <c r="C37" s="30" t="s">
        <v>150</v>
      </c>
      <c r="D37" s="28" t="s">
        <v>149</v>
      </c>
      <c r="E37" s="28" t="s">
        <v>148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5.75" customHeight="1">
      <c r="A38" s="28" t="s">
        <v>147</v>
      </c>
      <c r="B38" s="34"/>
      <c r="C38" s="34"/>
      <c r="D38" s="28" t="s">
        <v>146</v>
      </c>
      <c r="E38" s="28" t="s">
        <v>145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5.75" customHeight="1">
      <c r="A39" s="34"/>
      <c r="B39" s="34"/>
      <c r="C39" s="34"/>
      <c r="D39" s="28" t="s">
        <v>144</v>
      </c>
      <c r="E39" s="28" t="s">
        <v>143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ht="15.75" customHeight="1">
      <c r="A40" s="34"/>
      <c r="B40" s="34"/>
      <c r="C40" s="34"/>
      <c r="D40" s="28" t="s">
        <v>142</v>
      </c>
      <c r="E40" s="28" t="s">
        <v>141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15.75" customHeight="1">
      <c r="A41" s="34"/>
      <c r="B41" s="34"/>
      <c r="C41" s="34"/>
      <c r="D41" s="34"/>
      <c r="E41" s="28" t="s">
        <v>140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ht="15.75" customHeight="1">
      <c r="A42" s="34"/>
      <c r="B42" s="34"/>
      <c r="C42" s="34"/>
      <c r="D42" s="34"/>
      <c r="E42" s="28" t="s">
        <v>139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5.75" customHeight="1">
      <c r="A43" s="34"/>
      <c r="B43" s="34"/>
      <c r="C43" s="34"/>
      <c r="D43" s="34"/>
      <c r="E43" s="28" t="s">
        <v>138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5.75" customHeight="1">
      <c r="A44" s="34"/>
      <c r="B44" s="34"/>
      <c r="C44" s="34"/>
      <c r="D44" s="28" t="s">
        <v>137</v>
      </c>
      <c r="E44" s="28" t="s">
        <v>71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5.75" customHeight="1">
      <c r="A45" s="34"/>
      <c r="B45" s="34"/>
      <c r="C45" s="34"/>
      <c r="D45" s="28" t="s">
        <v>136</v>
      </c>
      <c r="E45" s="34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ht="15.75" customHeight="1">
      <c r="A46" s="34"/>
      <c r="B46" s="34"/>
      <c r="C46" s="34"/>
      <c r="D46" s="28" t="s">
        <v>135</v>
      </c>
      <c r="E46" s="34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ht="15.75" customHeight="1">
      <c r="A47" s="34"/>
      <c r="B47" s="34"/>
      <c r="C47" s="34"/>
      <c r="D47" s="28" t="s">
        <v>134</v>
      </c>
      <c r="E47" s="34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ht="15.75" customHeight="1">
      <c r="A48" s="34"/>
      <c r="B48" s="34"/>
      <c r="C48" s="34"/>
      <c r="D48" s="34"/>
      <c r="E48" s="34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ht="15.75" customHeight="1">
      <c r="A49" s="28" t="s">
        <v>133</v>
      </c>
      <c r="B49" s="30" t="s">
        <v>132</v>
      </c>
      <c r="C49" s="30" t="s">
        <v>131</v>
      </c>
      <c r="D49" s="28" t="s">
        <v>130</v>
      </c>
      <c r="E49" s="28" t="s">
        <v>129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5.75" customHeight="1">
      <c r="A50" s="28" t="s">
        <v>128</v>
      </c>
      <c r="B50" s="34"/>
      <c r="C50" s="34"/>
      <c r="D50" s="28" t="s">
        <v>127</v>
      </c>
      <c r="E50" s="28" t="s">
        <v>126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5.75" customHeight="1">
      <c r="A51" s="34"/>
      <c r="B51" s="34"/>
      <c r="C51" s="34"/>
      <c r="D51" s="28" t="s">
        <v>125</v>
      </c>
      <c r="E51" s="34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5.75" customHeight="1">
      <c r="A52" s="34"/>
      <c r="B52" s="34"/>
      <c r="C52" s="34"/>
      <c r="D52" s="28" t="s">
        <v>124</v>
      </c>
      <c r="E52" s="34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5.75" customHeight="1">
      <c r="A53" s="34"/>
      <c r="B53" s="34"/>
      <c r="C53" s="34"/>
      <c r="D53" s="34"/>
      <c r="E53" s="34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22.5">
      <c r="A54" s="28" t="s">
        <v>123</v>
      </c>
      <c r="B54" s="30" t="s">
        <v>122</v>
      </c>
      <c r="C54" s="28" t="s">
        <v>121</v>
      </c>
      <c r="D54" s="28" t="s">
        <v>120</v>
      </c>
      <c r="E54" s="28" t="s">
        <v>119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5.75" customHeight="1">
      <c r="A55" s="28" t="s">
        <v>118</v>
      </c>
      <c r="B55" s="34"/>
      <c r="C55" s="34"/>
      <c r="D55" s="28" t="s">
        <v>117</v>
      </c>
      <c r="E55" s="28" t="s">
        <v>116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ht="15.75" customHeight="1">
      <c r="A56" s="34"/>
      <c r="B56" s="34"/>
      <c r="C56" s="34"/>
      <c r="D56" s="28" t="s">
        <v>115</v>
      </c>
      <c r="E56" s="28" t="s">
        <v>114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ht="15.75" customHeight="1">
      <c r="A57" s="34"/>
      <c r="B57" s="34"/>
      <c r="C57" s="34"/>
      <c r="D57" s="28" t="s">
        <v>113</v>
      </c>
      <c r="E57" s="28" t="s">
        <v>112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ht="15.75" customHeight="1">
      <c r="A58" s="34"/>
      <c r="B58" s="34"/>
      <c r="C58" s="34"/>
      <c r="D58" s="28" t="s">
        <v>111</v>
      </c>
      <c r="E58" s="28" t="s">
        <v>110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ht="15.75" customHeight="1">
      <c r="A59" s="34"/>
      <c r="B59" s="34"/>
      <c r="C59" s="34"/>
      <c r="D59" s="34"/>
      <c r="E59" s="29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ht="15.75" customHeight="1">
      <c r="A60" s="28" t="s">
        <v>109</v>
      </c>
      <c r="B60" s="30" t="s">
        <v>58</v>
      </c>
      <c r="C60" s="34"/>
      <c r="D60" s="28" t="s">
        <v>108</v>
      </c>
      <c r="E60" s="28" t="s">
        <v>107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ht="15.75" customHeight="1">
      <c r="A61" s="28" t="s">
        <v>106</v>
      </c>
      <c r="B61" s="27"/>
      <c r="C61" s="27"/>
      <c r="D61" s="28" t="s">
        <v>105</v>
      </c>
      <c r="E61" s="28" t="s">
        <v>104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ht="12.75">
      <c r="A62" s="27"/>
      <c r="B62" s="27"/>
      <c r="C62" s="27"/>
      <c r="D62" s="28" t="s">
        <v>103</v>
      </c>
      <c r="E62" s="27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ht="12.75">
      <c r="A63" s="27"/>
      <c r="B63" s="27"/>
      <c r="C63" s="27"/>
      <c r="D63" s="28" t="s">
        <v>102</v>
      </c>
      <c r="E63" s="27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ht="12.75">
      <c r="A64" s="27"/>
      <c r="B64" s="27"/>
      <c r="C64" s="27"/>
      <c r="D64" s="27"/>
      <c r="E64" s="27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ht="12.75">
      <c r="A65" s="28" t="s">
        <v>92</v>
      </c>
      <c r="B65" s="30" t="s">
        <v>58</v>
      </c>
      <c r="C65" s="27"/>
      <c r="D65" s="28" t="s">
        <v>91</v>
      </c>
      <c r="E65" s="28" t="s">
        <v>90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ht="12.75">
      <c r="A66" s="28" t="s">
        <v>89</v>
      </c>
      <c r="B66" s="27"/>
      <c r="C66" s="27"/>
      <c r="D66" s="28" t="s">
        <v>88</v>
      </c>
      <c r="E66" s="28" t="s">
        <v>87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ht="12.75">
      <c r="A67" s="28" t="s">
        <v>86</v>
      </c>
      <c r="B67" s="27"/>
      <c r="C67" s="27"/>
      <c r="D67" s="28" t="s">
        <v>85</v>
      </c>
      <c r="E67" s="27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ht="12.75">
      <c r="A68" s="27"/>
      <c r="B68" s="27"/>
      <c r="C68" s="27"/>
      <c r="D68" s="28" t="s">
        <v>84</v>
      </c>
      <c r="E68" s="27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ht="12.75">
      <c r="A69" s="27"/>
      <c r="B69" s="27"/>
      <c r="C69" s="27"/>
      <c r="D69" s="27"/>
      <c r="E69" s="27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ht="12.75">
      <c r="A70" s="28" t="s">
        <v>83</v>
      </c>
      <c r="B70" s="30" t="s">
        <v>58</v>
      </c>
      <c r="C70" s="27"/>
      <c r="D70" s="28" t="s">
        <v>82</v>
      </c>
      <c r="E70" s="28" t="s">
        <v>53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ht="12.75">
      <c r="A71" s="28" t="s">
        <v>81</v>
      </c>
      <c r="B71" s="27"/>
      <c r="C71" s="27"/>
      <c r="D71" s="28" t="s">
        <v>80</v>
      </c>
      <c r="E71" s="28" t="s">
        <v>79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ht="12.75">
      <c r="A72" s="27"/>
      <c r="B72" s="27"/>
      <c r="C72" s="27"/>
      <c r="D72" s="28" t="s">
        <v>78</v>
      </c>
      <c r="E72" s="27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ht="12.75">
      <c r="A73" s="27"/>
      <c r="B73" s="27"/>
      <c r="C73" s="27"/>
      <c r="D73" s="28" t="s">
        <v>77</v>
      </c>
      <c r="E73" s="27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ht="12.75">
      <c r="A74" s="27"/>
      <c r="B74" s="27"/>
      <c r="C74" s="27"/>
      <c r="D74" s="27"/>
      <c r="E74" s="27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ht="12.75">
      <c r="A75" s="28" t="s">
        <v>76</v>
      </c>
      <c r="B75" s="30" t="s">
        <v>63</v>
      </c>
      <c r="C75" s="27"/>
      <c r="D75" s="28" t="s">
        <v>75</v>
      </c>
      <c r="E75" s="28" t="s">
        <v>53</v>
      </c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ht="12.75">
      <c r="A76" s="28" t="s">
        <v>74</v>
      </c>
      <c r="B76" s="27"/>
      <c r="C76" s="27"/>
      <c r="D76" s="28" t="s">
        <v>73</v>
      </c>
      <c r="E76" s="29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ht="12.75">
      <c r="A77" s="27"/>
      <c r="B77" s="27"/>
      <c r="C77" s="27"/>
      <c r="D77" s="28" t="s">
        <v>72</v>
      </c>
      <c r="E77" s="30" t="s">
        <v>71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ht="12.75">
      <c r="A78" s="27"/>
      <c r="B78" s="27"/>
      <c r="C78" s="27"/>
      <c r="D78" s="28" t="s">
        <v>70</v>
      </c>
      <c r="E78" s="27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ht="12.75">
      <c r="A79" s="27"/>
      <c r="B79" s="27"/>
      <c r="C79" s="27"/>
      <c r="D79" s="27"/>
      <c r="E79" s="27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ht="12.75">
      <c r="A80" s="28" t="s">
        <v>69</v>
      </c>
      <c r="B80" s="30" t="s">
        <v>63</v>
      </c>
      <c r="C80" s="27"/>
      <c r="D80" s="28" t="s">
        <v>68</v>
      </c>
      <c r="E80" s="28" t="s">
        <v>53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ht="15.75" customHeight="1">
      <c r="A81" s="28" t="s">
        <v>67</v>
      </c>
      <c r="B81" s="27"/>
      <c r="C81" s="27"/>
      <c r="D81" s="28" t="s">
        <v>66</v>
      </c>
      <c r="E81" s="29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ht="12.75">
      <c r="A82" s="27"/>
      <c r="B82" s="27"/>
      <c r="C82" s="27"/>
      <c r="D82" s="28" t="s">
        <v>65</v>
      </c>
      <c r="E82" s="27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ht="12.75">
      <c r="A83" s="28"/>
      <c r="B83" s="30"/>
      <c r="C83" s="27"/>
      <c r="D83" s="28"/>
      <c r="E83" s="28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ht="12.75">
      <c r="A84" s="28" t="s">
        <v>64</v>
      </c>
      <c r="B84" s="30" t="s">
        <v>63</v>
      </c>
      <c r="C84" s="27"/>
      <c r="D84" s="28" t="s">
        <v>62</v>
      </c>
      <c r="E84" s="28" t="s">
        <v>53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ht="12.75">
      <c r="A85" s="27"/>
      <c r="B85" s="27"/>
      <c r="C85" s="27"/>
      <c r="D85" s="28" t="s">
        <v>61</v>
      </c>
      <c r="E85" s="29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ht="12.75">
      <c r="A86" s="27"/>
      <c r="B86" s="27"/>
      <c r="C86" s="27"/>
      <c r="D86" s="28" t="s">
        <v>60</v>
      </c>
      <c r="E86" s="29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ht="12.75">
      <c r="A87" s="27"/>
      <c r="B87" s="27"/>
      <c r="C87" s="27"/>
      <c r="D87" s="27"/>
      <c r="E87" s="2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ht="12.75">
      <c r="A88" s="28" t="s">
        <v>59</v>
      </c>
      <c r="B88" s="30" t="s">
        <v>58</v>
      </c>
      <c r="C88" s="27"/>
      <c r="D88" s="28" t="s">
        <v>57</v>
      </c>
      <c r="E88" s="28" t="s">
        <v>56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ht="15.75" customHeight="1">
      <c r="A89" s="28" t="s">
        <v>55</v>
      </c>
      <c r="B89" s="27"/>
      <c r="C89" s="27"/>
      <c r="D89" s="28" t="s">
        <v>54</v>
      </c>
      <c r="E89" s="28" t="s">
        <v>53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ht="15.75" customHeight="1">
      <c r="A90" s="28" t="s">
        <v>52</v>
      </c>
      <c r="B90" s="27"/>
      <c r="C90" s="27"/>
      <c r="D90" s="28" t="s">
        <v>51</v>
      </c>
      <c r="E90" s="2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ht="12.75">
      <c r="A91" s="27"/>
      <c r="B91" s="27"/>
      <c r="C91" s="27"/>
      <c r="D91" s="28" t="s">
        <v>50</v>
      </c>
      <c r="E91" s="27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ht="12.75">
      <c r="A92" s="27"/>
      <c r="B92" s="27"/>
      <c r="C92" s="27"/>
      <c r="D92" s="28" t="s">
        <v>49</v>
      </c>
      <c r="E92" s="27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ht="12.75">
      <c r="A93" s="27"/>
      <c r="B93" s="27"/>
      <c r="C93" s="27"/>
      <c r="D93" s="28" t="s">
        <v>48</v>
      </c>
      <c r="E93" s="27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ht="12.75">
      <c r="A94" s="27"/>
      <c r="B94" s="27"/>
      <c r="C94" s="27"/>
      <c r="D94" s="28" t="s">
        <v>47</v>
      </c>
      <c r="E94" s="28" t="s">
        <v>46</v>
      </c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ht="12.75">
      <c r="A95" s="27"/>
      <c r="B95" s="27"/>
      <c r="C95" s="27"/>
      <c r="D95" s="28" t="s">
        <v>45</v>
      </c>
      <c r="E95" s="27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ht="12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ht="12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ht="12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ht="12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ht="12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ht="12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ht="12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ht="12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ht="12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ht="12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ht="12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ht="12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ht="12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ht="12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ht="12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ht="12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ht="12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ht="12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ht="12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ht="12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ht="12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ht="12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ht="12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ht="12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ht="12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ht="12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ht="12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ht="12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ht="12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ht="12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ht="12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ht="12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ht="12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ht="12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ht="12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ht="12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ht="12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ht="12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ht="12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ht="12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ht="12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ht="12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ht="12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ht="12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ht="12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ht="12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ht="12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ht="12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ht="12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ht="12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ht="12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ht="12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ht="12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ht="12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ht="12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ht="12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ht="12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ht="12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ht="12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ht="12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ht="12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ht="12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ht="12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ht="12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ht="12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ht="12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ht="12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ht="12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ht="12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ht="12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ht="12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ht="12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ht="12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ht="12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ht="12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ht="12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ht="12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ht="12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ht="12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ht="12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ht="12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ht="12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ht="12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ht="12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ht="12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ht="12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ht="12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ht="12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ht="12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ht="12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ht="12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ht="12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ht="12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ht="12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ht="12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ht="12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ht="12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ht="12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ht="12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ht="12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ht="12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ht="12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ht="12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ht="12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ht="12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ht="12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ht="12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ht="12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ht="12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ht="12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ht="12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ht="12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ht="12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ht="12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ht="12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ht="12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ht="12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ht="12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ht="12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ht="12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ht="12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1:24" ht="12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1:24" ht="12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</row>
    <row r="219" spans="1:24" ht="12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</row>
    <row r="220" spans="1:24" ht="12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</row>
    <row r="221" spans="1:24" ht="12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</row>
    <row r="222" spans="1:24" ht="12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</row>
    <row r="223" spans="1:24" ht="12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</row>
    <row r="224" spans="1:24" ht="12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</row>
    <row r="225" spans="1:24" ht="12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</row>
    <row r="226" spans="1:24" ht="12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</row>
    <row r="227" spans="1:24" ht="12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</row>
    <row r="228" spans="1:24" ht="12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</row>
    <row r="229" spans="1:24" ht="12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</row>
    <row r="230" spans="1:24" ht="12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</row>
    <row r="231" spans="1:24" ht="12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</row>
    <row r="232" spans="1:24" ht="12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</row>
    <row r="233" spans="1:24" ht="12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</row>
    <row r="234" spans="1:24" ht="12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</row>
    <row r="235" spans="1:24" ht="12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</row>
    <row r="236" spans="1:24" ht="12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</row>
    <row r="237" spans="1:24" ht="12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</row>
    <row r="238" spans="1:24" ht="12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</row>
    <row r="239" spans="1:24" ht="12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</row>
    <row r="240" spans="1:24" ht="12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</row>
    <row r="241" spans="1:24" ht="12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</row>
    <row r="242" spans="1:24" ht="12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</row>
    <row r="243" spans="1:24" ht="12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</row>
    <row r="244" spans="1:24" ht="12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</row>
    <row r="245" spans="1:24" ht="12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</row>
    <row r="246" spans="1:24" ht="12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</row>
    <row r="247" spans="1:24" ht="12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</row>
    <row r="248" spans="1:24" ht="12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</row>
    <row r="249" spans="1:24" ht="12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</row>
    <row r="250" spans="1:24" ht="12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</row>
    <row r="251" spans="1:24" ht="12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</row>
    <row r="252" spans="1:24" ht="12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</row>
    <row r="253" spans="1:24" ht="12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</row>
    <row r="254" spans="1:24" ht="12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</row>
    <row r="255" spans="1:24" ht="12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</row>
    <row r="256" spans="1:24" ht="12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</row>
    <row r="257" spans="1:24" ht="12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</row>
    <row r="258" spans="1:24" ht="12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</row>
    <row r="259" spans="1:24" ht="12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</row>
    <row r="260" spans="1:24" ht="12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</row>
    <row r="261" spans="1:24" ht="12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</row>
    <row r="262" spans="1:24" ht="12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</row>
    <row r="263" spans="1:24" ht="12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</row>
    <row r="264" spans="1:24" ht="12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</row>
    <row r="265" spans="1:24" ht="12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</row>
    <row r="266" spans="1:24" ht="12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</row>
    <row r="267" spans="1:24" ht="12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</row>
    <row r="268" spans="1:24" ht="12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</row>
    <row r="269" spans="1:24" ht="12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</row>
    <row r="270" spans="1:24" ht="12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</row>
    <row r="271" spans="1:24" ht="12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</row>
    <row r="272" spans="1:24" ht="12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</row>
    <row r="273" spans="1:24" ht="12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</row>
    <row r="274" spans="1:24" ht="12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</row>
    <row r="275" spans="1:24" ht="12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</row>
    <row r="276" spans="1:24" ht="12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</row>
    <row r="277" spans="1:24" ht="12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</row>
    <row r="278" spans="1:24" ht="12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</row>
    <row r="279" spans="1:24" ht="12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</row>
    <row r="280" spans="1:24" ht="12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</row>
    <row r="281" spans="1:24" ht="12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</row>
    <row r="282" spans="1:24" ht="12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</row>
    <row r="283" spans="1:24" ht="12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</row>
    <row r="284" spans="1:24" ht="12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</row>
    <row r="285" spans="1:24" ht="12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</row>
    <row r="286" spans="1:24" ht="12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</row>
    <row r="287" spans="1:24" ht="12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</row>
    <row r="288" spans="1:24" ht="12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</row>
    <row r="289" spans="1:24" ht="12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</row>
    <row r="290" spans="1:24" ht="12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</row>
    <row r="291" spans="1:24" ht="12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</row>
    <row r="292" spans="1:24" ht="12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</row>
    <row r="293" spans="1:24" ht="12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</row>
    <row r="294" spans="1:24" ht="12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</row>
    <row r="295" spans="1:24" ht="12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</row>
    <row r="296" spans="1:24" ht="12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</row>
    <row r="297" spans="1:24" ht="12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</row>
    <row r="298" spans="1:24" ht="12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</row>
    <row r="299" spans="1:24" ht="12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</row>
    <row r="300" spans="1:24" ht="12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</row>
    <row r="301" spans="1:24" ht="12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</row>
    <row r="302" spans="1:24" ht="12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</row>
    <row r="303" spans="1:24" ht="12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</row>
    <row r="304" spans="1:24" ht="12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</row>
    <row r="305" spans="1:24" ht="12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</row>
    <row r="306" spans="1:24" ht="12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</row>
    <row r="307" spans="1:24" ht="12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</row>
    <row r="308" spans="1:24" ht="12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</row>
    <row r="309" spans="1:24" ht="12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</row>
    <row r="310" spans="1:24" ht="12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</row>
    <row r="311" spans="1:24" ht="12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</row>
    <row r="312" spans="1:24" ht="12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</row>
    <row r="313" spans="1:24" ht="12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</row>
    <row r="314" spans="1:24" ht="12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</row>
    <row r="315" spans="1:24" ht="12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</row>
    <row r="316" spans="1:24" ht="12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</row>
    <row r="317" spans="1:24" ht="12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</row>
    <row r="318" spans="1:24" ht="12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</row>
    <row r="319" spans="1:24" ht="12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</row>
    <row r="320" spans="1:24" ht="12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</row>
    <row r="321" spans="1:24" ht="12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</row>
    <row r="322" spans="1:24" ht="12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</row>
    <row r="323" spans="1:24" ht="12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</row>
    <row r="324" spans="1:24" ht="12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</row>
    <row r="325" spans="1:24" ht="12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</row>
    <row r="326" spans="1:24" ht="12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</row>
    <row r="327" spans="1:24" ht="12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</row>
    <row r="328" spans="1:24" ht="12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</row>
    <row r="329" spans="1:24" ht="12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</row>
    <row r="330" spans="1:24" ht="12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</row>
    <row r="331" spans="1:24" ht="12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</row>
    <row r="332" spans="1:24" ht="12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</row>
    <row r="333" spans="1:24" ht="12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</row>
    <row r="334" spans="1:24" ht="12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</row>
    <row r="335" spans="1:24" ht="12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</row>
    <row r="336" spans="1:24" ht="12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</row>
    <row r="337" spans="1:24" ht="12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</row>
    <row r="338" spans="1:24" ht="12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</row>
    <row r="339" spans="1:24" ht="12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</row>
    <row r="340" spans="1:24" ht="12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</row>
    <row r="341" spans="1:24" ht="12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</row>
    <row r="342" spans="1:24" ht="12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</row>
    <row r="343" spans="1:24" ht="12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</row>
    <row r="344" spans="1:24" ht="12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</row>
    <row r="345" spans="1:24" ht="12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</row>
    <row r="346" spans="1:24" ht="12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</row>
    <row r="347" spans="1:24" ht="12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</row>
    <row r="348" spans="1:24" ht="12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</row>
    <row r="349" spans="1:24" ht="12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</row>
    <row r="350" spans="1:24" ht="12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</row>
    <row r="351" spans="1:24" ht="12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</row>
    <row r="352" spans="1:24" ht="12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</row>
    <row r="353" spans="1:24" ht="12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</row>
    <row r="354" spans="1:24" ht="12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</row>
    <row r="355" spans="1:24" ht="12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</row>
    <row r="356" spans="1:24" ht="12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</row>
    <row r="357" spans="1:24" ht="12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</row>
    <row r="358" spans="1:24" ht="12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</row>
    <row r="359" spans="1:24" ht="12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</row>
    <row r="360" spans="1:24" ht="12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</row>
    <row r="361" spans="1:24" ht="12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</row>
    <row r="362" spans="1:24" ht="12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</row>
    <row r="363" spans="1:24" ht="12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</row>
    <row r="364" spans="1:24" ht="12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</row>
    <row r="365" spans="1:24" ht="12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</row>
    <row r="366" spans="1:24" ht="12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</row>
    <row r="367" spans="1:24" ht="12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</row>
    <row r="368" spans="1:24" ht="12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</row>
    <row r="369" spans="1:24" ht="12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</row>
    <row r="370" spans="1:24" ht="12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</row>
    <row r="371" spans="1:24" ht="12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</row>
    <row r="372" spans="1:24" ht="12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</row>
    <row r="373" spans="1:24" ht="12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</row>
    <row r="374" spans="1:24" ht="12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</row>
    <row r="375" spans="1:24" ht="12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</row>
    <row r="376" spans="1:24" ht="12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</row>
    <row r="377" spans="1:24" ht="12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</row>
    <row r="378" spans="1:24" ht="12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</row>
    <row r="379" spans="1:24" ht="12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</row>
    <row r="380" spans="1:24" ht="12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</row>
    <row r="381" spans="1:24" ht="12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</row>
    <row r="382" spans="1:24" ht="12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</row>
    <row r="383" spans="1:24" ht="12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</row>
    <row r="384" spans="1:24" ht="12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</row>
    <row r="385" spans="1:24" ht="12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</row>
    <row r="386" spans="1:24" ht="12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</row>
    <row r="387" spans="1:24" ht="12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</row>
    <row r="388" spans="1:24" ht="12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</row>
    <row r="389" spans="1:24" ht="12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</row>
    <row r="390" spans="1:24" ht="12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</row>
    <row r="391" spans="1:24" ht="12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</row>
    <row r="392" spans="1:24" ht="12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</row>
    <row r="393" spans="1:24" ht="12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</row>
    <row r="394" spans="1:24" ht="12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</row>
    <row r="395" spans="1:24" ht="12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</row>
    <row r="396" spans="1:24" ht="12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</row>
    <row r="397" spans="1:24" ht="12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</row>
    <row r="398" spans="1:24" ht="12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</row>
    <row r="399" spans="1:24" ht="12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</row>
    <row r="400" spans="1:24" ht="12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</row>
    <row r="401" spans="1:24" ht="12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</row>
    <row r="402" spans="1:24" ht="12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</row>
    <row r="403" spans="1:24" ht="12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</row>
    <row r="404" spans="1:24" ht="12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</row>
    <row r="405" spans="1:24" ht="12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</row>
    <row r="406" spans="1:24" ht="12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</row>
    <row r="407" spans="1:24" ht="12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</row>
    <row r="408" spans="1:24" ht="12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</row>
    <row r="409" spans="1:24" ht="12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</row>
    <row r="410" spans="1:24" ht="12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</row>
    <row r="411" spans="1:24" ht="12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</row>
    <row r="412" spans="1:24" ht="12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</row>
    <row r="413" spans="1:24" ht="12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</row>
    <row r="414" spans="1:24" ht="12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</row>
    <row r="415" spans="1:24" ht="12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</row>
    <row r="416" spans="1:24" ht="12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</row>
    <row r="417" spans="1:24" ht="12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</row>
    <row r="418" spans="1:24" ht="12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</row>
    <row r="419" spans="1:24" ht="12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</row>
    <row r="420" spans="1:24" ht="12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</row>
    <row r="421" spans="1:24" ht="12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</row>
    <row r="422" spans="1:24" ht="12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</row>
    <row r="423" spans="1:24" ht="12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</row>
    <row r="424" spans="1:24" ht="12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</row>
    <row r="425" spans="1:24" ht="12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</row>
    <row r="426" spans="1:24" ht="12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</row>
    <row r="427" spans="1:24" ht="12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</row>
    <row r="428" spans="1:24" ht="12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</row>
    <row r="429" spans="1:24" ht="12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</row>
    <row r="430" spans="1:24" ht="12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</row>
    <row r="431" spans="1:24" ht="12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</row>
    <row r="432" spans="1:24" ht="12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</row>
    <row r="433" spans="1:24" ht="12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</row>
    <row r="434" spans="1:24" ht="12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</row>
    <row r="435" spans="1:24" ht="12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</row>
    <row r="436" spans="1:24" ht="12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</row>
    <row r="437" spans="1:24" ht="12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</row>
    <row r="438" spans="1:24" ht="12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</row>
    <row r="439" spans="1:24" ht="12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</row>
    <row r="440" spans="1:24" ht="12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</row>
    <row r="441" spans="1:24" ht="12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</row>
    <row r="442" spans="1:24" ht="12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</row>
    <row r="443" spans="1:24" ht="12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</row>
    <row r="444" spans="1:24" ht="12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</row>
    <row r="445" spans="1:24" ht="12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</row>
    <row r="446" spans="1:24" ht="12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</row>
    <row r="447" spans="1:24" ht="12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</row>
    <row r="448" spans="1:24" ht="12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</row>
    <row r="449" spans="1:24" ht="12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</row>
    <row r="450" spans="1:24" ht="12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</row>
    <row r="451" spans="1:24" ht="12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</row>
    <row r="452" spans="1:24" ht="12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</row>
    <row r="453" spans="1:24" ht="12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</row>
    <row r="454" spans="1:24" ht="12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</row>
    <row r="455" spans="1:24" ht="12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</row>
    <row r="456" spans="1:24" ht="12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</row>
    <row r="457" spans="1:24" ht="12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</row>
    <row r="458" spans="1:24" ht="12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</row>
    <row r="459" spans="1:24" ht="12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</row>
    <row r="460" spans="1:24" ht="12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</row>
    <row r="461" spans="1:24" ht="12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</row>
    <row r="462" spans="1:24" ht="12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</row>
    <row r="463" spans="1:24" ht="12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</row>
    <row r="464" spans="1:24" ht="12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</row>
    <row r="465" spans="1:24" ht="12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</row>
    <row r="466" spans="1:24" ht="12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</row>
    <row r="467" spans="1:24" ht="12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</row>
    <row r="468" spans="1:24" ht="12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</row>
    <row r="469" spans="1:24" ht="12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</row>
    <row r="470" spans="1:24" ht="12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</row>
    <row r="471" spans="1:24" ht="12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</row>
    <row r="472" spans="1:24" ht="12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</row>
    <row r="473" spans="1:24" ht="12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</row>
    <row r="474" spans="1:24" ht="12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</row>
    <row r="475" spans="1:24" ht="12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</row>
    <row r="476" spans="1:24" ht="12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</row>
    <row r="477" spans="1:24" ht="12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</row>
    <row r="478" spans="1:24" ht="12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</row>
    <row r="479" spans="1:24" ht="12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</row>
    <row r="480" spans="1:24" ht="12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</row>
    <row r="481" spans="1:24" ht="12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</row>
    <row r="482" spans="1:24" ht="12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</row>
    <row r="483" spans="1:24" ht="12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</row>
    <row r="484" spans="1:24" ht="12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</row>
    <row r="485" spans="1:24" ht="12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</row>
    <row r="486" spans="1:24" ht="12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</row>
    <row r="487" spans="1:24" ht="12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</row>
    <row r="488" spans="1:24" ht="12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</row>
    <row r="489" spans="1:24" ht="12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</row>
    <row r="490" spans="1:24" ht="12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</row>
    <row r="491" spans="1:24" ht="12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</row>
    <row r="492" spans="1:24" ht="12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</row>
    <row r="493" spans="1:24" ht="12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</row>
    <row r="494" spans="1:24" ht="12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</row>
    <row r="495" spans="1:24" ht="12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</row>
    <row r="496" spans="1:24" ht="12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</row>
    <row r="497" spans="1:24" ht="12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</row>
    <row r="498" spans="1:24" ht="12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</row>
    <row r="499" spans="1:24" ht="12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</row>
    <row r="500" spans="1:24" ht="12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</row>
    <row r="501" spans="1:24" ht="12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</row>
    <row r="502" spans="1:24" ht="12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</row>
    <row r="503" spans="1:24" ht="12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</row>
    <row r="504" spans="1:24" ht="12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</row>
    <row r="505" spans="1:24" ht="12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</row>
    <row r="506" spans="1:24" ht="12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</row>
    <row r="507" spans="1:24" ht="12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</row>
    <row r="508" spans="1:24" ht="12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</row>
    <row r="509" spans="1:24" ht="12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</row>
    <row r="510" spans="1:24" ht="12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</row>
    <row r="511" spans="1:24" ht="12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</row>
    <row r="512" spans="1:24" ht="12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</row>
    <row r="513" spans="1:24" ht="12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</row>
    <row r="514" spans="1:24" ht="12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</row>
    <row r="515" spans="1:24" ht="12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</row>
    <row r="516" spans="1:24" ht="12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</row>
    <row r="517" spans="1:24" ht="12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</row>
    <row r="518" spans="1:24" ht="12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</row>
    <row r="519" spans="1:24" ht="12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</row>
    <row r="520" spans="1:24" ht="12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</row>
    <row r="521" spans="1:24" ht="12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</row>
    <row r="522" spans="1:24" ht="12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</row>
    <row r="523" spans="1:24" ht="12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</row>
    <row r="524" spans="1:24" ht="12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</row>
    <row r="525" spans="1:24" ht="12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</row>
    <row r="526" spans="1:24" ht="12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</row>
    <row r="527" spans="1:24" ht="12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</row>
    <row r="528" spans="1:24" ht="12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</row>
    <row r="529" spans="1:24" ht="12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</row>
    <row r="530" spans="1:24" ht="12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</row>
    <row r="531" spans="1:24" ht="12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</row>
    <row r="532" spans="1:24" ht="12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</row>
    <row r="533" spans="1:24" ht="12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</row>
    <row r="534" spans="1:24" ht="12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</row>
    <row r="535" spans="1:24" ht="12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</row>
    <row r="536" spans="1:24" ht="12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</row>
    <row r="537" spans="1:24" ht="12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</row>
    <row r="538" spans="1:24" ht="12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</row>
    <row r="539" spans="1:24" ht="12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</row>
    <row r="540" spans="1:24" ht="12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</row>
    <row r="541" spans="1:24" ht="12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</row>
    <row r="542" spans="1:24" ht="12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</row>
    <row r="543" spans="1:24" ht="12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</row>
    <row r="544" spans="1:24" ht="12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</row>
    <row r="545" spans="1:24" ht="12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</row>
    <row r="546" spans="1:24" ht="12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</row>
    <row r="547" spans="1:24" ht="12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</row>
    <row r="548" spans="1:24" ht="12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</row>
    <row r="549" spans="1:24" ht="12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</row>
    <row r="550" spans="1:24" ht="12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</row>
    <row r="551" spans="1:24" ht="12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</row>
    <row r="552" spans="1:24" ht="12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</row>
    <row r="553" spans="1:24" ht="12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</row>
    <row r="554" spans="1:24" ht="12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</row>
    <row r="555" spans="1:24" ht="12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</row>
    <row r="556" spans="1:24" ht="12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</row>
    <row r="557" spans="1:24" ht="12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</row>
    <row r="558" spans="1:24" ht="12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</row>
    <row r="559" spans="1:24" ht="12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</row>
    <row r="560" spans="1:24" ht="12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</row>
    <row r="561" spans="1:24" ht="12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</row>
    <row r="562" spans="1:24" ht="12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</row>
    <row r="563" spans="1:24" ht="12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</row>
    <row r="564" spans="1:24" ht="12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</row>
    <row r="565" spans="1:24" ht="12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</row>
    <row r="566" spans="1:24" ht="12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</row>
    <row r="567" spans="1:24" ht="12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</row>
    <row r="568" spans="1:24" ht="12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</row>
    <row r="569" spans="1:24" ht="12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</row>
    <row r="570" spans="1:24" ht="12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</row>
    <row r="571" spans="1:24" ht="12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</row>
    <row r="572" spans="1:24" ht="12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</row>
    <row r="573" spans="1:24" ht="12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</row>
    <row r="574" spans="1:24" ht="12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</row>
    <row r="575" spans="1:24" ht="12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</row>
    <row r="576" spans="1:24" ht="12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</row>
    <row r="577" spans="1:24" ht="12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</row>
    <row r="578" spans="1:24" ht="12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</row>
    <row r="579" spans="1:24" ht="12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</row>
    <row r="580" spans="1:24" ht="12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</row>
    <row r="581" spans="1:24" ht="12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</row>
    <row r="582" spans="1:24" ht="12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</row>
    <row r="583" spans="1:24" ht="12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</row>
    <row r="584" spans="1:24" ht="12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</row>
    <row r="585" spans="1:24" ht="12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</row>
    <row r="586" spans="1:24" ht="12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</row>
    <row r="587" spans="1:24" ht="12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</row>
    <row r="588" spans="1:24" ht="12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</row>
    <row r="589" spans="1:24" ht="12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</row>
    <row r="590" spans="1:24" ht="12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</row>
    <row r="591" spans="1:24" ht="12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</row>
    <row r="592" spans="1:24" ht="12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</row>
    <row r="593" spans="1:24" ht="12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</row>
    <row r="594" spans="1:24" ht="12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</row>
    <row r="595" spans="1:24" ht="12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</row>
    <row r="596" spans="1:24" ht="12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</row>
    <row r="597" spans="1:24" ht="12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</row>
    <row r="598" spans="1:24" ht="12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</row>
    <row r="599" spans="1:24" ht="12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</row>
    <row r="600" spans="1:24" ht="12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</row>
    <row r="601" spans="1:24" ht="12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</row>
    <row r="602" spans="1:24" ht="12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</row>
    <row r="603" spans="1:24" ht="12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</row>
    <row r="604" spans="1:24" ht="12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</row>
    <row r="605" spans="1:24" ht="12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</row>
    <row r="606" spans="1:24" ht="12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</row>
    <row r="607" spans="1:24" ht="12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</row>
    <row r="608" spans="1:24" ht="12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</row>
    <row r="609" spans="1:24" ht="12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</row>
    <row r="610" spans="1:24" ht="12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</row>
    <row r="611" spans="1:24" ht="12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</row>
    <row r="612" spans="1:24" ht="12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</row>
    <row r="613" spans="1:24" ht="12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</row>
    <row r="614" spans="1:24" ht="12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</row>
    <row r="615" spans="1:24" ht="12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</row>
    <row r="616" spans="1:24" ht="12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</row>
    <row r="617" spans="1:24" ht="12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</row>
    <row r="618" spans="1:24" ht="12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</row>
    <row r="619" spans="1:24" ht="12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</row>
    <row r="620" spans="1:24" ht="12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</row>
    <row r="621" spans="1:24" ht="12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</row>
    <row r="622" spans="1:24" ht="12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</row>
    <row r="623" spans="1:24" ht="12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</row>
    <row r="624" spans="1:24" ht="12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</row>
    <row r="625" spans="1:24" ht="12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</row>
    <row r="626" spans="1:24" ht="12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</row>
    <row r="627" spans="1:24" ht="12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</row>
    <row r="628" spans="1:24" ht="12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</row>
    <row r="629" spans="1:24" ht="12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</row>
    <row r="630" spans="1:24" ht="12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</row>
    <row r="631" spans="1:24" ht="12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</row>
    <row r="632" spans="1:24" ht="12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</row>
    <row r="633" spans="1:24" ht="12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</row>
    <row r="634" spans="1:24" ht="12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</row>
    <row r="635" spans="1:24" ht="12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</row>
    <row r="636" spans="1:24" ht="12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</row>
    <row r="637" spans="1:24" ht="12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</row>
    <row r="638" spans="1:24" ht="12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</row>
    <row r="639" spans="1:24" ht="12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</row>
    <row r="640" spans="1:24" ht="12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</row>
    <row r="641" spans="1:24" ht="12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</row>
    <row r="642" spans="1:24" ht="12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</row>
    <row r="643" spans="1:24" ht="12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</row>
    <row r="644" spans="1:24" ht="12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</row>
    <row r="645" spans="1:24" ht="12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</row>
    <row r="646" spans="1:24" ht="12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</row>
    <row r="647" spans="1:24" ht="12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</row>
    <row r="648" spans="1:24" ht="12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</row>
    <row r="649" spans="1:24" ht="12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</row>
    <row r="650" spans="1:24" ht="12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</row>
    <row r="651" spans="1:24" ht="12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</row>
    <row r="652" spans="1:24" ht="12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</row>
    <row r="653" spans="1:24" ht="12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</row>
    <row r="654" spans="1:24" ht="12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</row>
    <row r="655" spans="1:24" ht="12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</row>
    <row r="656" spans="1:24" ht="12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</row>
    <row r="657" spans="1:24" ht="12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</row>
    <row r="658" spans="1:24" ht="12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</row>
    <row r="659" spans="1:24" ht="12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</row>
    <row r="660" spans="1:24" ht="12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</row>
    <row r="661" spans="1:24" ht="12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</row>
    <row r="662" spans="1:24" ht="12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</row>
    <row r="663" spans="1:24" ht="12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</row>
    <row r="664" spans="1:24" ht="12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</row>
    <row r="665" spans="1:24" ht="12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</row>
    <row r="666" spans="1:24" ht="12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</row>
    <row r="667" spans="1:24" ht="12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</row>
    <row r="668" spans="1:24" ht="12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</row>
    <row r="669" spans="1:24" ht="12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</row>
    <row r="670" spans="1:24" ht="12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</row>
    <row r="671" spans="1:24" ht="12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</row>
    <row r="672" spans="1:24" ht="12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</row>
    <row r="673" spans="1:24" ht="12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</row>
    <row r="674" spans="1:24" ht="12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</row>
    <row r="675" spans="1:24" ht="12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</row>
    <row r="676" spans="1:24" ht="12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</row>
    <row r="677" spans="1:24" ht="12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</row>
    <row r="678" spans="1:24" ht="12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</row>
    <row r="679" spans="1:24" ht="12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</row>
    <row r="680" spans="1:24" ht="12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</row>
    <row r="681" spans="1:24" ht="12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</row>
    <row r="682" spans="1:24" ht="12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</row>
    <row r="683" spans="1:24" ht="12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</row>
    <row r="684" spans="1:24" ht="12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</row>
    <row r="685" spans="1:24" ht="12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</row>
    <row r="686" spans="1:24" ht="12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</row>
    <row r="687" spans="1:24" ht="12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</row>
    <row r="688" spans="1:24" ht="12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</row>
    <row r="689" spans="1:24" ht="12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</row>
    <row r="690" spans="1:24" ht="12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</row>
    <row r="691" spans="1:24" ht="12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</row>
    <row r="692" spans="1:24" ht="12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</row>
    <row r="693" spans="1:24" ht="12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</row>
    <row r="694" spans="1:24" ht="12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</row>
    <row r="695" spans="1:24" ht="12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</row>
    <row r="696" spans="1:24" ht="12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</row>
    <row r="697" spans="1:24" ht="12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</row>
    <row r="698" spans="1:24" ht="12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</row>
    <row r="699" spans="1:24" ht="12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</row>
    <row r="700" spans="1:24" ht="12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</row>
    <row r="701" spans="1:24" ht="12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</row>
    <row r="702" spans="1:24" ht="12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</row>
    <row r="703" spans="1:24" ht="12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</row>
    <row r="704" spans="1:24" ht="12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</row>
    <row r="705" spans="1:24" ht="12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</row>
    <row r="706" spans="1:24" ht="12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</row>
    <row r="707" spans="1:24" ht="12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</row>
    <row r="708" spans="1:24" ht="12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</row>
    <row r="709" spans="1:24" ht="12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</row>
    <row r="710" spans="1:24" ht="12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</row>
    <row r="711" spans="1:24" ht="12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</row>
    <row r="712" spans="1:24" ht="12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</row>
    <row r="713" spans="1:24" ht="12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</row>
    <row r="714" spans="1:24" ht="12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</row>
    <row r="715" spans="1:24" ht="12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</row>
    <row r="716" spans="1:24" ht="12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</row>
    <row r="717" spans="1:24" ht="12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</row>
    <row r="718" spans="1:24" ht="12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</row>
    <row r="719" spans="1:24" ht="12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</row>
    <row r="720" spans="1:24" ht="12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</row>
    <row r="721" spans="1:24" ht="12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</row>
    <row r="722" spans="1:24" ht="12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</row>
    <row r="723" spans="1:24" ht="12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</row>
    <row r="724" spans="1:24" ht="12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</row>
    <row r="725" spans="1:24" ht="12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</row>
    <row r="726" spans="1:24" ht="12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</row>
    <row r="727" spans="1:24" ht="12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</row>
    <row r="728" spans="1:24" ht="12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</row>
    <row r="729" spans="1:24" ht="12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</row>
    <row r="730" spans="1:24" ht="12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</row>
    <row r="731" spans="1:24" ht="12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</row>
    <row r="732" spans="1:24" ht="12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</row>
    <row r="733" spans="1:24" ht="12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</row>
    <row r="734" spans="1:24" ht="12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</row>
    <row r="735" spans="1:24" ht="12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</row>
    <row r="736" spans="1:24" ht="12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</row>
    <row r="737" spans="1:24" ht="12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</row>
    <row r="738" spans="1:24" ht="12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</row>
    <row r="739" spans="1:24" ht="12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</row>
    <row r="740" spans="1:24" ht="12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</row>
    <row r="741" spans="1:24" ht="12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</row>
    <row r="742" spans="1:24" ht="12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</row>
    <row r="743" spans="1:24" ht="12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</row>
    <row r="744" spans="1:24" ht="12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</row>
    <row r="745" spans="1:24" ht="12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</row>
    <row r="746" spans="1:24" ht="12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</row>
    <row r="747" spans="1:24" ht="12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</row>
    <row r="748" spans="1:24" ht="12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</row>
    <row r="749" spans="1:24" ht="12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</row>
    <row r="750" spans="1:24" ht="12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</row>
    <row r="751" spans="1:24" ht="12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</row>
    <row r="752" spans="1:24" ht="12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</row>
    <row r="753" spans="1:24" ht="12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</row>
    <row r="754" spans="1:24" ht="12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</row>
    <row r="755" spans="1:24" ht="12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</row>
    <row r="756" spans="1:24" ht="12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</row>
    <row r="757" spans="1:24" ht="12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</row>
    <row r="758" spans="1:24" ht="12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</row>
    <row r="759" spans="1:24" ht="12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</row>
    <row r="760" spans="1:24" ht="12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</row>
    <row r="761" spans="1:24" ht="12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</row>
    <row r="762" spans="1:24" ht="12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</row>
    <row r="763" spans="1:24" ht="12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</row>
    <row r="764" spans="1:24" ht="12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</row>
    <row r="765" spans="1:24" ht="12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</row>
    <row r="766" spans="1:24" ht="12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</row>
    <row r="767" spans="1:24" ht="12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</row>
    <row r="768" spans="1:24" ht="12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</row>
    <row r="769" spans="1:24" ht="12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</row>
    <row r="770" spans="1:24" ht="12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</row>
    <row r="771" spans="1:24" ht="12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</row>
    <row r="772" spans="1:24" ht="12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</row>
    <row r="773" spans="1:24" ht="12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</row>
    <row r="774" spans="1:24" ht="12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</row>
    <row r="775" spans="1:24" ht="12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</row>
    <row r="776" spans="1:24" ht="12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</row>
    <row r="777" spans="1:24" ht="12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</row>
    <row r="778" spans="1:24" ht="12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</row>
    <row r="779" spans="1:24" ht="12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</row>
    <row r="780" spans="1:24" ht="12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</row>
    <row r="781" spans="1:24" ht="12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</row>
    <row r="782" spans="1:24" ht="12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</row>
    <row r="783" spans="1:24" ht="12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</row>
    <row r="784" spans="1:24" ht="12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</row>
    <row r="785" spans="1:24" ht="12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</row>
    <row r="786" spans="1:24" ht="12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</row>
    <row r="787" spans="1:24" ht="12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</row>
    <row r="788" spans="1:24" ht="12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</row>
    <row r="789" spans="1:24" ht="12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</row>
    <row r="790" spans="1:24" ht="12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</row>
    <row r="791" spans="1:24" ht="12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</row>
    <row r="792" spans="1:24" ht="12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</row>
    <row r="793" spans="1:24" ht="12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</row>
    <row r="794" spans="1:24" ht="12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</row>
    <row r="795" spans="1:24" ht="12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</row>
    <row r="796" spans="1:24" ht="12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</row>
    <row r="797" spans="1:24" ht="12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</row>
    <row r="798" spans="1:24" ht="12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</row>
    <row r="799" spans="1:24" ht="12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</row>
    <row r="800" spans="1:24" ht="12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</row>
    <row r="801" spans="1:24" ht="12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</row>
    <row r="802" spans="1:24" ht="12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</row>
    <row r="803" spans="1:24" ht="12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</row>
    <row r="804" spans="1:24" ht="12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</row>
    <row r="805" spans="1:24" ht="12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</row>
    <row r="806" spans="1:24" ht="12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</row>
    <row r="807" spans="1:24" ht="12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</row>
    <row r="808" spans="1:24" ht="12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</row>
    <row r="809" spans="1:24" ht="12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</row>
    <row r="810" spans="1:24" ht="12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</row>
    <row r="811" spans="1:24" ht="12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</row>
    <row r="812" spans="1:24" ht="12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</row>
    <row r="813" spans="1:24" ht="12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</row>
    <row r="814" spans="1:24" ht="12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</row>
    <row r="815" spans="1:24" ht="12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</row>
    <row r="816" spans="1:24" ht="12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</row>
    <row r="817" spans="1:24" ht="12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</row>
    <row r="818" spans="1:24" ht="12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</row>
    <row r="819" spans="1:24" ht="12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</row>
    <row r="820" spans="1:24" ht="12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</row>
    <row r="821" spans="1:24" ht="12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</row>
    <row r="822" spans="1:24" ht="12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</row>
    <row r="823" spans="1:24" ht="12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</row>
    <row r="824" spans="1:24" ht="12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</row>
    <row r="825" spans="1:24" ht="12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</row>
    <row r="826" spans="1:24" ht="12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</row>
    <row r="827" spans="1:24" ht="12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</row>
    <row r="828" spans="1:24" ht="12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</row>
    <row r="829" spans="1:24" ht="12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</row>
    <row r="830" spans="1:24" ht="12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</row>
    <row r="831" spans="1:24" ht="12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</row>
    <row r="832" spans="1:24" ht="12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</row>
    <row r="833" spans="1:24" ht="12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</row>
    <row r="834" spans="1:24" ht="12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</row>
    <row r="835" spans="1:24" ht="12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</row>
    <row r="836" spans="1:24" ht="12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</row>
    <row r="837" spans="1:24" ht="12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</row>
    <row r="838" spans="1:24" ht="12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</row>
    <row r="839" spans="1:24" ht="12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</row>
    <row r="840" spans="1:24" ht="12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</row>
    <row r="841" spans="1:24" ht="12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</row>
    <row r="842" spans="1:24" ht="12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</row>
    <row r="843" spans="1:24" ht="12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</row>
    <row r="844" spans="1:24" ht="12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</row>
    <row r="845" spans="1:24" ht="12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</row>
    <row r="846" spans="1:24" ht="12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</row>
    <row r="847" spans="1:24" ht="12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</row>
    <row r="848" spans="1:24" ht="12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</row>
    <row r="849" spans="1:24" ht="12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</row>
    <row r="850" spans="1:24" ht="12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</row>
    <row r="851" spans="1:24" ht="12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</row>
    <row r="852" spans="1:24" ht="12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</row>
    <row r="853" spans="1:24" ht="12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</row>
    <row r="854" spans="1:24" ht="12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</row>
    <row r="855" spans="1:24" ht="12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</row>
    <row r="856" spans="1:24" ht="12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</row>
    <row r="857" spans="1:24" ht="12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</row>
    <row r="858" spans="1:24" ht="12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</row>
    <row r="859" spans="1:24" ht="12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</row>
    <row r="860" spans="1:24" ht="12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</row>
    <row r="861" spans="1:24" ht="12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</row>
    <row r="862" spans="1:24" ht="12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</row>
    <row r="863" spans="1:24" ht="12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</row>
    <row r="864" spans="1:24" ht="12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</row>
    <row r="865" spans="1:24" ht="12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</row>
    <row r="866" spans="1:24" ht="12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</row>
    <row r="867" spans="1:24" ht="12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</row>
    <row r="868" spans="1:24" ht="12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</row>
    <row r="869" spans="1:24" ht="12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</row>
    <row r="870" spans="1:24" ht="12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</row>
    <row r="871" spans="1:24" ht="12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</row>
    <row r="872" spans="1:24" ht="12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</row>
    <row r="873" spans="1:24" ht="12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</row>
    <row r="874" spans="1:24" ht="12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</row>
    <row r="875" spans="1:24" ht="12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</row>
    <row r="876" spans="1:24" ht="12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</row>
    <row r="877" spans="1:24" ht="12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</row>
    <row r="878" spans="1:24" ht="12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</row>
    <row r="879" spans="1:24" ht="12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</row>
    <row r="880" spans="1:24" ht="12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</row>
    <row r="881" spans="1:24" ht="12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</row>
    <row r="882" spans="1:24" ht="12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</row>
    <row r="883" spans="1:24" ht="12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</row>
    <row r="884" spans="1:24" ht="12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</row>
    <row r="885" spans="1:24" ht="12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</row>
    <row r="886" spans="1:24" ht="12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</row>
    <row r="887" spans="1:24" ht="12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</row>
    <row r="888" spans="1:24" ht="12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</row>
    <row r="889" spans="1:24" ht="12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</row>
    <row r="890" spans="1:24" ht="12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</row>
    <row r="891" spans="1:24" ht="12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</row>
    <row r="892" spans="1:24" ht="12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</row>
    <row r="893" spans="1:24" ht="12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</row>
    <row r="894" spans="1:24" ht="12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</row>
    <row r="895" spans="1:24" ht="12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</row>
    <row r="896" spans="1:24" ht="12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</row>
    <row r="897" spans="1:24" ht="12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</row>
    <row r="898" spans="1:24" ht="12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</row>
    <row r="899" spans="1:24" ht="12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</row>
    <row r="900" spans="1:24" ht="12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</row>
    <row r="901" spans="1:24" ht="12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</row>
    <row r="902" spans="1:24" ht="12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</row>
    <row r="903" spans="1:24" ht="12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</row>
    <row r="904" spans="1:24" ht="12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</row>
    <row r="905" spans="1:24" ht="12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</row>
    <row r="906" spans="1:24" ht="12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</row>
    <row r="907" spans="1:24" ht="12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</row>
    <row r="908" spans="1:24" ht="12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</row>
    <row r="909" spans="1:24" ht="12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</row>
    <row r="910" spans="1:24" ht="12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</row>
    <row r="911" spans="1:24" ht="12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</row>
    <row r="912" spans="1:24" ht="12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</row>
    <row r="913" spans="1:24" ht="12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</row>
    <row r="914" spans="1:24" ht="12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</row>
    <row r="915" spans="1:24" ht="12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</row>
    <row r="916" spans="1:24" ht="12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</row>
    <row r="917" spans="1:24" ht="12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</row>
    <row r="918" spans="1:24" ht="12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</row>
    <row r="919" spans="1:24" ht="12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</row>
    <row r="920" spans="1:24" ht="12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</row>
    <row r="921" spans="1:24" ht="12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</row>
    <row r="922" spans="1:24" ht="12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</row>
    <row r="923" spans="1:24" ht="12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</row>
    <row r="924" spans="1:24" ht="12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</row>
    <row r="925" spans="1:24" ht="12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</row>
    <row r="926" spans="1:24" ht="12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</row>
    <row r="927" spans="1:24" ht="12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</row>
    <row r="928" spans="1:24" ht="12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</row>
    <row r="929" spans="1:24" ht="12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</row>
    <row r="930" spans="1:24" ht="12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</row>
    <row r="931" spans="1:24" ht="12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</row>
    <row r="932" spans="1:24" ht="12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</row>
    <row r="933" spans="1:24" ht="12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</row>
    <row r="934" spans="1:24" ht="12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</row>
    <row r="935" spans="1:24" ht="12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</row>
    <row r="936" spans="1:24" ht="12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</row>
    <row r="937" spans="1:24" ht="12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</row>
    <row r="938" spans="1:24" ht="12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</row>
    <row r="939" spans="1:24" ht="12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</row>
    <row r="940" spans="1:24" ht="12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</row>
    <row r="941" spans="1:24" ht="12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</row>
    <row r="942" spans="1:24" ht="12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</row>
    <row r="943" spans="1:24" ht="12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</row>
    <row r="944" spans="1:24" ht="12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</row>
    <row r="945" spans="1:24" ht="12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</row>
    <row r="946" spans="1:24" ht="12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</row>
    <row r="947" spans="1:24" ht="12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</row>
    <row r="948" spans="1:24" ht="12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</row>
    <row r="949" spans="1:24" ht="12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</row>
    <row r="950" spans="1:24" ht="12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</row>
    <row r="951" spans="1:24" ht="12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</row>
    <row r="952" spans="1:24" ht="12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</row>
    <row r="953" spans="1:24" ht="12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</row>
    <row r="954" spans="1:24" ht="12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</row>
    <row r="955" spans="1:24" ht="12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</row>
    <row r="956" spans="1:24" ht="12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</row>
    <row r="957" spans="1:24" ht="12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</row>
    <row r="958" spans="1:24" ht="12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</row>
    <row r="959" spans="1:24" ht="12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</row>
    <row r="960" spans="1:24" ht="12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</row>
    <row r="961" spans="1:24" ht="12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</row>
    <row r="962" spans="1:24" ht="12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</row>
    <row r="963" spans="1:24" ht="12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</row>
    <row r="964" spans="1:24" ht="12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</row>
    <row r="965" spans="1:24" ht="12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</row>
    <row r="966" spans="1:24" ht="12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</row>
    <row r="967" spans="1:24" ht="12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</row>
    <row r="968" spans="1:24" ht="12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</row>
    <row r="969" spans="1:24" ht="12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</row>
    <row r="970" spans="1:24" ht="12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</row>
    <row r="971" spans="1:24" ht="12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</row>
    <row r="972" spans="1:24" ht="12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</row>
    <row r="973" spans="1:24" ht="12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</row>
    <row r="974" spans="1:24" ht="12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</row>
    <row r="975" spans="1:24" ht="12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</row>
    <row r="976" spans="1:24" ht="12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</row>
    <row r="977" spans="1:24" ht="12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</row>
    <row r="978" spans="1:24" ht="12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</row>
    <row r="979" spans="1:24" ht="12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</row>
    <row r="980" spans="1:24" ht="12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</row>
    <row r="981" spans="1:24" ht="12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</row>
    <row r="982" spans="1:24" ht="12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EE78-B1CF-4615-AF7E-BB6F331AF7DD}">
  <dimension ref="A1:D24"/>
  <sheetViews>
    <sheetView workbookViewId="0">
      <selection activeCell="B3" sqref="B3"/>
    </sheetView>
  </sheetViews>
  <sheetFormatPr defaultRowHeight="15"/>
  <cols>
    <col min="1" max="1" width="34" customWidth="1"/>
    <col min="2" max="2" width="17.7109375" bestFit="1" customWidth="1"/>
    <col min="3" max="3" width="15" customWidth="1"/>
    <col min="4" max="4" width="16.28515625" style="71" customWidth="1"/>
    <col min="5" max="5" width="10.5703125" bestFit="1" customWidth="1"/>
  </cols>
  <sheetData>
    <row r="1" spans="1:4" ht="15.75">
      <c r="A1" s="37" t="s">
        <v>201</v>
      </c>
    </row>
    <row r="2" spans="1:4" ht="16.5" thickBot="1">
      <c r="A2" s="37" t="s">
        <v>202</v>
      </c>
      <c r="B2" s="52" t="s">
        <v>433</v>
      </c>
    </row>
    <row r="3" spans="1:4" ht="26.45" customHeight="1" thickBot="1">
      <c r="A3" s="56" t="s">
        <v>203</v>
      </c>
      <c r="B3" s="38" t="s">
        <v>204</v>
      </c>
      <c r="C3" s="38" t="s">
        <v>205</v>
      </c>
      <c r="D3" s="54" t="s">
        <v>229</v>
      </c>
    </row>
    <row r="4" spans="1:4">
      <c r="A4" s="365" t="s">
        <v>220</v>
      </c>
      <c r="B4" s="365" t="s">
        <v>206</v>
      </c>
      <c r="C4" s="366">
        <v>34093</v>
      </c>
      <c r="D4" s="362">
        <v>7000</v>
      </c>
    </row>
    <row r="5" spans="1:4">
      <c r="A5" s="364"/>
      <c r="B5" s="364"/>
      <c r="C5" s="367"/>
      <c r="D5" s="363"/>
    </row>
    <row r="6" spans="1:4" ht="37.9" customHeight="1">
      <c r="A6" s="48" t="s">
        <v>207</v>
      </c>
      <c r="B6" s="48" t="s">
        <v>208</v>
      </c>
      <c r="C6" s="49">
        <v>40434</v>
      </c>
      <c r="D6" s="165">
        <v>1</v>
      </c>
    </row>
    <row r="7" spans="1:4" ht="26.45" customHeight="1">
      <c r="A7" s="48" t="s">
        <v>209</v>
      </c>
      <c r="B7" s="166"/>
      <c r="C7" s="49">
        <v>41395</v>
      </c>
      <c r="D7" s="165">
        <v>175.08</v>
      </c>
    </row>
    <row r="8" spans="1:4" ht="27" customHeight="1">
      <c r="A8" s="48" t="s">
        <v>210</v>
      </c>
      <c r="B8" s="166" t="s">
        <v>222</v>
      </c>
      <c r="C8" s="49">
        <v>41395</v>
      </c>
      <c r="D8" s="165">
        <v>192</v>
      </c>
    </row>
    <row r="9" spans="1:4" ht="25.5">
      <c r="A9" s="48" t="s">
        <v>211</v>
      </c>
      <c r="B9" s="48" t="s">
        <v>212</v>
      </c>
      <c r="C9" s="55"/>
      <c r="D9" s="165">
        <v>280</v>
      </c>
    </row>
    <row r="10" spans="1:4">
      <c r="A10" s="364" t="s">
        <v>213</v>
      </c>
      <c r="B10" s="48" t="s">
        <v>214</v>
      </c>
      <c r="C10" s="49">
        <v>43316</v>
      </c>
      <c r="D10" s="165">
        <v>575</v>
      </c>
    </row>
    <row r="11" spans="1:4">
      <c r="A11" s="364"/>
      <c r="B11" s="48" t="s">
        <v>30</v>
      </c>
      <c r="C11" s="49">
        <v>43316</v>
      </c>
      <c r="D11" s="165">
        <v>575</v>
      </c>
    </row>
    <row r="12" spans="1:4">
      <c r="A12" s="364"/>
      <c r="B12" s="48" t="s">
        <v>215</v>
      </c>
      <c r="C12" s="49">
        <v>43316</v>
      </c>
      <c r="D12" s="165">
        <v>575</v>
      </c>
    </row>
    <row r="13" spans="1:4">
      <c r="A13" s="48" t="s">
        <v>216</v>
      </c>
      <c r="B13" s="48" t="s">
        <v>217</v>
      </c>
      <c r="C13" s="49">
        <v>42625</v>
      </c>
      <c r="D13" s="165">
        <v>439.98</v>
      </c>
    </row>
    <row r="14" spans="1:4">
      <c r="A14" s="48" t="s">
        <v>218</v>
      </c>
      <c r="B14" s="48" t="s">
        <v>217</v>
      </c>
      <c r="C14" s="49">
        <v>42625</v>
      </c>
      <c r="D14" s="165">
        <v>79</v>
      </c>
    </row>
    <row r="15" spans="1:4">
      <c r="A15" s="48" t="s">
        <v>219</v>
      </c>
      <c r="B15" s="48" t="s">
        <v>217</v>
      </c>
      <c r="C15" s="49">
        <v>42625</v>
      </c>
      <c r="D15" s="165">
        <v>64.989999999999995</v>
      </c>
    </row>
    <row r="16" spans="1:4">
      <c r="A16" s="48" t="s">
        <v>221</v>
      </c>
      <c r="B16" s="48" t="s">
        <v>222</v>
      </c>
      <c r="C16" s="49" t="s">
        <v>223</v>
      </c>
      <c r="D16" s="165">
        <v>1560.49</v>
      </c>
    </row>
    <row r="17" spans="1:4">
      <c r="A17" s="48" t="s">
        <v>224</v>
      </c>
      <c r="B17" s="48" t="s">
        <v>222</v>
      </c>
      <c r="C17" s="49" t="s">
        <v>223</v>
      </c>
      <c r="D17" s="165">
        <v>1310.83</v>
      </c>
    </row>
    <row r="18" spans="1:4" ht="25.5">
      <c r="A18" s="48" t="s">
        <v>225</v>
      </c>
      <c r="B18" s="48" t="s">
        <v>222</v>
      </c>
      <c r="C18" s="49" t="s">
        <v>223</v>
      </c>
      <c r="D18" s="165">
        <v>116.67</v>
      </c>
    </row>
    <row r="19" spans="1:4">
      <c r="A19" s="168" t="s">
        <v>297</v>
      </c>
      <c r="B19" s="168" t="s">
        <v>30</v>
      </c>
      <c r="C19" s="169" t="s">
        <v>298</v>
      </c>
      <c r="D19" s="165">
        <v>1539</v>
      </c>
    </row>
    <row r="20" spans="1:4" s="164" customFormat="1">
      <c r="A20" s="168" t="s">
        <v>299</v>
      </c>
      <c r="B20" s="166" t="s">
        <v>222</v>
      </c>
      <c r="C20" s="169" t="s">
        <v>298</v>
      </c>
      <c r="D20" s="165">
        <v>490</v>
      </c>
    </row>
    <row r="21" spans="1:4" s="164" customFormat="1">
      <c r="A21" s="168" t="s">
        <v>300</v>
      </c>
      <c r="B21" s="166" t="s">
        <v>222</v>
      </c>
      <c r="C21" s="169" t="s">
        <v>298</v>
      </c>
      <c r="D21" s="165">
        <v>250</v>
      </c>
    </row>
    <row r="22" spans="1:4" s="164" customFormat="1">
      <c r="A22" s="168" t="s">
        <v>301</v>
      </c>
      <c r="B22" s="166" t="s">
        <v>222</v>
      </c>
      <c r="C22" s="169" t="s">
        <v>298</v>
      </c>
      <c r="D22" s="165">
        <v>674</v>
      </c>
    </row>
    <row r="23" spans="1:4">
      <c r="A23" s="170"/>
      <c r="B23" s="170"/>
      <c r="C23" s="170"/>
      <c r="D23" s="171"/>
    </row>
    <row r="24" spans="1:4" ht="15.75" thickBot="1">
      <c r="A24" s="101"/>
      <c r="B24" s="101"/>
      <c r="C24" s="101"/>
      <c r="D24" s="172">
        <f>SUM(D4:D23)</f>
        <v>15898.039999999999</v>
      </c>
    </row>
  </sheetData>
  <mergeCells count="5">
    <mergeCell ref="D4:D5"/>
    <mergeCell ref="A10:A12"/>
    <mergeCell ref="A4:A5"/>
    <mergeCell ref="B4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Receipts</vt:lpstr>
      <vt:lpstr>Payments</vt:lpstr>
      <vt:lpstr>Budget 2019 to 2020</vt:lpstr>
      <vt:lpstr>Reconciliation</vt:lpstr>
      <vt:lpstr>Budget 2020 to 2021</vt:lpstr>
      <vt:lpstr>Cil Recon</vt:lpstr>
      <vt:lpstr>Orchard Account</vt:lpstr>
      <vt:lpstr>risklist</vt:lpstr>
      <vt:lpstr>Asset REgister</vt:lpstr>
      <vt:lpstr>'Asset REgister'!Print_Area</vt:lpstr>
      <vt:lpstr>'Cil Recon'!Print_Area</vt:lpstr>
      <vt:lpstr>Payments!Print_Area</vt:lpstr>
      <vt:lpstr>Receipts!Print_Area</vt:lpstr>
      <vt:lpstr>Reconciliation!Print_Area</vt:lpstr>
      <vt:lpstr>risklist!Print_Area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Chignal Parish Clerk</cp:lastModifiedBy>
  <cp:lastPrinted>2020-05-11T17:06:00Z</cp:lastPrinted>
  <dcterms:created xsi:type="dcterms:W3CDTF">2017-11-01T14:39:59Z</dcterms:created>
  <dcterms:modified xsi:type="dcterms:W3CDTF">2020-06-07T11:40:58Z</dcterms:modified>
</cp:coreProperties>
</file>