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36"/>
  </bookViews>
  <sheets>
    <sheet name="Sheet 1" sheetId="1" r:id="rId1"/>
  </sheets>
  <definedNames>
    <definedName name="Excel_BuiltIn__FilterDatabase" localSheetId="0">'Sheet 1'!$G$5:$J$46</definedName>
    <definedName name="_xlnm.Print_Area" localSheetId="0">'Sheet 1'!$A$1:$E$51</definedName>
  </definedNames>
  <calcPr calcId="124519"/>
</workbook>
</file>

<file path=xl/calcChain.xml><?xml version="1.0" encoding="utf-8"?>
<calcChain xmlns="http://schemas.openxmlformats.org/spreadsheetml/2006/main">
  <c r="I33" i="1"/>
  <c r="C33" s="1"/>
  <c r="I40"/>
  <c r="C40" s="1"/>
  <c r="I39"/>
  <c r="C37"/>
  <c r="C36"/>
  <c r="I35"/>
  <c r="I32"/>
  <c r="C32" s="1"/>
  <c r="I28"/>
  <c r="C28" s="1"/>
  <c r="I27"/>
  <c r="C23"/>
  <c r="I22"/>
  <c r="C22" s="1"/>
  <c r="I21"/>
  <c r="C20"/>
  <c r="I19"/>
  <c r="C19" s="1"/>
  <c r="I18"/>
  <c r="C18" s="1"/>
  <c r="I17"/>
  <c r="C17" s="1"/>
  <c r="I14"/>
  <c r="C14" s="1"/>
  <c r="I13"/>
  <c r="C13" s="1"/>
  <c r="I12"/>
  <c r="C12" s="1"/>
  <c r="I11"/>
  <c r="C11" s="1"/>
  <c r="I10"/>
  <c r="C10" s="1"/>
  <c r="I9"/>
  <c r="C9" s="1"/>
  <c r="I8"/>
  <c r="C8" s="1"/>
  <c r="D45"/>
  <c r="E45"/>
  <c r="B10"/>
  <c r="E10"/>
  <c r="C34"/>
  <c r="C41"/>
  <c r="C42"/>
  <c r="I43"/>
  <c r="C43" s="1"/>
  <c r="A48"/>
  <c r="A49"/>
  <c r="A14"/>
  <c r="C16"/>
  <c r="A3"/>
  <c r="C38"/>
  <c r="M44"/>
  <c r="C39"/>
  <c r="H45"/>
  <c r="L45" s="1"/>
  <c r="B21"/>
  <c r="H24"/>
  <c r="B23"/>
  <c r="C21"/>
  <c r="L37"/>
  <c r="C15"/>
  <c r="L12"/>
  <c r="L8"/>
  <c r="E33"/>
  <c r="A47"/>
  <c r="J24"/>
  <c r="K24"/>
  <c r="C5"/>
  <c r="E43"/>
  <c r="L13"/>
  <c r="A2"/>
  <c r="A42"/>
  <c r="A7"/>
  <c r="B19"/>
  <c r="E19"/>
  <c r="A26"/>
  <c r="A28"/>
  <c r="A27"/>
  <c r="E28"/>
  <c r="E27"/>
  <c r="B28"/>
  <c r="B27"/>
  <c r="K29"/>
  <c r="H29"/>
  <c r="J29"/>
  <c r="D28"/>
  <c r="D27"/>
  <c r="D29" s="1"/>
  <c r="C44"/>
  <c r="E5"/>
  <c r="A8"/>
  <c r="B8"/>
  <c r="D8"/>
  <c r="E8"/>
  <c r="A9"/>
  <c r="B9"/>
  <c r="D9"/>
  <c r="E9"/>
  <c r="A10"/>
  <c r="D10"/>
  <c r="B11"/>
  <c r="D11"/>
  <c r="E11"/>
  <c r="A12"/>
  <c r="B12"/>
  <c r="D12"/>
  <c r="E12"/>
  <c r="A13"/>
  <c r="B13"/>
  <c r="D13"/>
  <c r="E13"/>
  <c r="B14"/>
  <c r="D14"/>
  <c r="E14"/>
  <c r="B15"/>
  <c r="D15"/>
  <c r="E15"/>
  <c r="B16"/>
  <c r="D16"/>
  <c r="E16"/>
  <c r="B17"/>
  <c r="D17"/>
  <c r="E17"/>
  <c r="B18"/>
  <c r="D18"/>
  <c r="E18"/>
  <c r="A19"/>
  <c r="D19"/>
  <c r="B20"/>
  <c r="D20"/>
  <c r="E20"/>
  <c r="A21"/>
  <c r="D21"/>
  <c r="E21"/>
  <c r="B22"/>
  <c r="D22"/>
  <c r="E22"/>
  <c r="D23"/>
  <c r="E23"/>
  <c r="B32"/>
  <c r="D32"/>
  <c r="E32"/>
  <c r="B33"/>
  <c r="D33"/>
  <c r="B34"/>
  <c r="D34"/>
  <c r="E34"/>
  <c r="A35"/>
  <c r="B35"/>
  <c r="D35"/>
  <c r="E35"/>
  <c r="A36"/>
  <c r="B36"/>
  <c r="D36"/>
  <c r="E36"/>
  <c r="A37"/>
  <c r="B37"/>
  <c r="D37"/>
  <c r="E37"/>
  <c r="B38"/>
  <c r="D38"/>
  <c r="E38"/>
  <c r="A39"/>
  <c r="B39"/>
  <c r="D39"/>
  <c r="B40"/>
  <c r="D40"/>
  <c r="E40"/>
  <c r="A41"/>
  <c r="B41"/>
  <c r="D41"/>
  <c r="E41"/>
  <c r="B42"/>
  <c r="D42"/>
  <c r="E42"/>
  <c r="A43"/>
  <c r="B43"/>
  <c r="D43"/>
  <c r="A44"/>
  <c r="B44"/>
  <c r="D44"/>
  <c r="E44"/>
  <c r="J45"/>
  <c r="K45"/>
  <c r="E29"/>
  <c r="I29" l="1"/>
  <c r="C27"/>
  <c r="I45"/>
  <c r="C29"/>
  <c r="L29"/>
  <c r="E24"/>
  <c r="H46"/>
  <c r="B46" s="1"/>
  <c r="D24"/>
  <c r="B45"/>
  <c r="B29"/>
  <c r="B24"/>
  <c r="C35"/>
  <c r="C45" s="1"/>
  <c r="J46"/>
  <c r="D46" s="1"/>
  <c r="K46"/>
  <c r="E46" s="1"/>
  <c r="L24"/>
  <c r="C24"/>
  <c r="I24"/>
  <c r="I46" l="1"/>
  <c r="C46" s="1"/>
  <c r="L46"/>
</calcChain>
</file>

<file path=xl/sharedStrings.xml><?xml version="1.0" encoding="utf-8"?>
<sst xmlns="http://schemas.openxmlformats.org/spreadsheetml/2006/main" count="75" uniqueCount="54">
  <si>
    <t>Blackmore, Hook End and Wyatts Green Parish Council</t>
  </si>
  <si>
    <t>Expenditure Report</t>
  </si>
  <si>
    <t>Expenditure</t>
  </si>
  <si>
    <t>Budget 12 months</t>
  </si>
  <si>
    <t>Total with accruals/  special projects</t>
  </si>
  <si>
    <t>Plants &amp; Planters</t>
  </si>
  <si>
    <t>Allotments</t>
  </si>
  <si>
    <t>Sub Total</t>
  </si>
  <si>
    <t>BRF Rent</t>
  </si>
  <si>
    <t>PTA Pool</t>
  </si>
  <si>
    <t>Water</t>
  </si>
  <si>
    <t>Play Area inspection</t>
  </si>
  <si>
    <t xml:space="preserve">Field Treatment </t>
  </si>
  <si>
    <t>Hedges &amp; Trees</t>
  </si>
  <si>
    <t>Paths</t>
  </si>
  <si>
    <t>Signs,Seats &amp; Gates</t>
  </si>
  <si>
    <t>Signs, Seats &amp; Gates</t>
  </si>
  <si>
    <t>Firework Display</t>
  </si>
  <si>
    <t xml:space="preserve">Firework Display  </t>
  </si>
  <si>
    <t>Policy &amp; Resources</t>
  </si>
  <si>
    <t>Salaries</t>
  </si>
  <si>
    <t>Audit</t>
  </si>
  <si>
    <t>Insurance</t>
  </si>
  <si>
    <t>Magazine printing</t>
  </si>
  <si>
    <t>Magazine preparation &amp; invoicing</t>
  </si>
  <si>
    <t>Petty cash</t>
  </si>
  <si>
    <t>Petty Cash</t>
  </si>
  <si>
    <t>Office Expenses</t>
  </si>
  <si>
    <t>Rent of Clerk's office at Tipps Cross</t>
  </si>
  <si>
    <t>Subs &amp; Courses</t>
  </si>
  <si>
    <t>Grand Total</t>
  </si>
  <si>
    <t>Dog/litter collection &amp; cemetery</t>
  </si>
  <si>
    <t>Grass cutting - casual</t>
  </si>
  <si>
    <t>Reimbursement of Clerk's mileage</t>
  </si>
  <si>
    <t>Loans - MUGA upgrade</t>
  </si>
  <si>
    <t>Toilet; new padlock</t>
  </si>
  <si>
    <t>£500 is rent paid to Scott</t>
  </si>
  <si>
    <t>EALC;</t>
  </si>
  <si>
    <t xml:space="preserve">£200 Gavin Walker </t>
  </si>
  <si>
    <t>Maintenance &amp; rent to Landlord</t>
  </si>
  <si>
    <t>Chairman's allowance</t>
  </si>
  <si>
    <t>Parks &amp; Open Spaces</t>
  </si>
  <si>
    <t xml:space="preserve">Christmas lights/new planters </t>
  </si>
  <si>
    <t>Accrued in 2018/19 accounts/major projects</t>
  </si>
  <si>
    <t>Note 1:  Grass cutting (contract &amp; casual) budget phased over 9 months.</t>
  </si>
  <si>
    <t>Grass cutting - contract (Note 1)</t>
  </si>
  <si>
    <t>General Maintenance (Note 2)</t>
  </si>
  <si>
    <t>Pond  (Note 3)</t>
  </si>
  <si>
    <t>Note 3:  Budget includes additional amount for dredging</t>
  </si>
  <si>
    <t>Note 2:  Budget includes £1,000 for Christmas lights maintenance</t>
  </si>
  <si>
    <t xml:space="preserve">Legal </t>
  </si>
  <si>
    <t>Copier rental, phone</t>
  </si>
  <si>
    <t>1st April 2019 - 31st May 2019</t>
  </si>
  <si>
    <t>Budget 2 months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</si>
</sst>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Fill="1" applyBorder="1"/>
    <xf numFmtId="2" fontId="2" fillId="0" borderId="0" xfId="0" applyNumberFormat="1" applyFont="1" applyFill="1"/>
    <xf numFmtId="0" fontId="2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2" xfId="0" applyFont="1" applyFill="1" applyBorder="1" applyAlignment="1">
      <alignment wrapText="1"/>
    </xf>
    <xf numFmtId="3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2" fontId="2" fillId="0" borderId="2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3" fontId="2" fillId="0" borderId="2" xfId="0" applyNumberFormat="1" applyFont="1" applyFill="1" applyBorder="1"/>
    <xf numFmtId="2" fontId="2" fillId="0" borderId="2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/>
    <xf numFmtId="3" fontId="2" fillId="0" borderId="2" xfId="0" applyNumberFormat="1" applyFont="1" applyFill="1" applyBorder="1" applyAlignment="1">
      <alignment vertical="center"/>
    </xf>
    <xf numFmtId="0" fontId="1" fillId="0" borderId="4" xfId="0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2" borderId="0" xfId="0" applyNumberFormat="1" applyFont="1" applyFill="1"/>
    <xf numFmtId="0" fontId="1" fillId="0" borderId="6" xfId="0" applyFont="1" applyFill="1" applyBorder="1"/>
    <xf numFmtId="3" fontId="2" fillId="0" borderId="7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0" fontId="1" fillId="0" borderId="8" xfId="0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/>
    <xf numFmtId="0" fontId="1" fillId="0" borderId="5" xfId="0" applyFont="1" applyFill="1" applyBorder="1"/>
    <xf numFmtId="2" fontId="2" fillId="3" borderId="0" xfId="0" applyNumberFormat="1" applyFont="1" applyFill="1"/>
    <xf numFmtId="3" fontId="1" fillId="0" borderId="5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2" fontId="2" fillId="4" borderId="0" xfId="0" applyNumberFormat="1" applyFont="1" applyFill="1"/>
    <xf numFmtId="0" fontId="1" fillId="0" borderId="10" xfId="0" applyFont="1" applyFill="1" applyBorder="1"/>
    <xf numFmtId="3" fontId="2" fillId="0" borderId="1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0" fontId="2" fillId="0" borderId="12" xfId="0" applyFont="1" applyFill="1" applyBorder="1"/>
    <xf numFmtId="3" fontId="3" fillId="0" borderId="1" xfId="0" applyNumberFormat="1" applyFont="1" applyFill="1" applyBorder="1" applyAlignment="1">
      <alignment horizontal="center" wrapText="1"/>
    </xf>
    <xf numFmtId="3" fontId="3" fillId="0" borderId="13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2" fillId="0" borderId="4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0" fontId="2" fillId="0" borderId="10" xfId="0" applyFont="1" applyFill="1" applyBorder="1"/>
    <xf numFmtId="0" fontId="0" fillId="0" borderId="13" xfId="0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2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2" fontId="4" fillId="0" borderId="0" xfId="0" applyNumberFormat="1" applyFont="1" applyFill="1" applyBorder="1"/>
    <xf numFmtId="0" fontId="4" fillId="0" borderId="0" xfId="0" applyFont="1" applyFill="1"/>
    <xf numFmtId="2" fontId="0" fillId="0" borderId="1" xfId="0" applyNumberForma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topLeftCell="B28" zoomScaleSheetLayoutView="75" workbookViewId="0">
      <selection activeCell="K53" sqref="K53"/>
    </sheetView>
  </sheetViews>
  <sheetFormatPr defaultRowHeight="15"/>
  <cols>
    <col min="1" max="1" width="37.140625" style="2" customWidth="1"/>
    <col min="2" max="2" width="14.42578125" style="3" customWidth="1"/>
    <col min="3" max="3" width="13.140625" style="4" customWidth="1"/>
    <col min="4" max="4" width="14.42578125" style="4" customWidth="1"/>
    <col min="5" max="5" width="14.140625" style="50" customWidth="1"/>
    <col min="6" max="6" width="3.5703125" style="3" customWidth="1"/>
    <col min="7" max="7" width="36.7109375" style="51" customWidth="1"/>
    <col min="8" max="8" width="12.140625" style="5" customWidth="1"/>
    <col min="9" max="10" width="12.7109375" style="2" customWidth="1"/>
    <col min="11" max="11" width="14.5703125" style="6" customWidth="1"/>
    <col min="12" max="12" width="11.42578125" style="2" customWidth="1"/>
    <col min="13" max="13" width="10.28515625" style="2" customWidth="1"/>
    <col min="14" max="16384" width="9.140625" style="2"/>
  </cols>
  <sheetData>
    <row r="1" spans="1:15" ht="15.75">
      <c r="A1" s="72" t="s">
        <v>0</v>
      </c>
      <c r="B1" s="72"/>
      <c r="C1" s="72"/>
      <c r="D1" s="72"/>
      <c r="E1" s="72"/>
      <c r="F1" s="1"/>
      <c r="G1" s="73" t="s">
        <v>0</v>
      </c>
      <c r="H1" s="73"/>
      <c r="I1" s="73"/>
      <c r="J1" s="73"/>
      <c r="K1" s="73"/>
    </row>
    <row r="2" spans="1:15" ht="15.75">
      <c r="A2" s="72" t="str">
        <f>G2</f>
        <v>Expenditure Report</v>
      </c>
      <c r="B2" s="72"/>
      <c r="C2" s="72"/>
      <c r="D2" s="72"/>
      <c r="E2" s="72"/>
      <c r="F2" s="1"/>
      <c r="G2" s="73" t="s">
        <v>1</v>
      </c>
      <c r="H2" s="73"/>
      <c r="I2" s="73"/>
      <c r="J2" s="73"/>
      <c r="K2" s="73"/>
    </row>
    <row r="3" spans="1:15" ht="15.75">
      <c r="A3" s="72" t="str">
        <f>G3</f>
        <v>1st April 2019 - 31st May 2019</v>
      </c>
      <c r="B3" s="72"/>
      <c r="C3" s="72"/>
      <c r="D3" s="72"/>
      <c r="E3" s="72"/>
      <c r="F3" s="1"/>
      <c r="G3" s="73" t="s">
        <v>52</v>
      </c>
      <c r="H3" s="73"/>
      <c r="I3" s="73"/>
      <c r="J3" s="73"/>
      <c r="K3" s="73"/>
    </row>
    <row r="4" spans="1:15">
      <c r="E4" s="3"/>
      <c r="G4" s="5"/>
    </row>
    <row r="5" spans="1:15" s="9" customFormat="1" ht="61.5" customHeight="1" thickBot="1">
      <c r="A5" s="7"/>
      <c r="B5" s="52" t="s">
        <v>2</v>
      </c>
      <c r="C5" s="53" t="str">
        <f>I5</f>
        <v>Budget 2 months</v>
      </c>
      <c r="D5" s="53" t="s">
        <v>3</v>
      </c>
      <c r="E5" s="52" t="str">
        <f>K5</f>
        <v>Accrued in 2018/19 accounts/major projects</v>
      </c>
      <c r="F5" s="8"/>
      <c r="G5" s="7"/>
      <c r="H5" s="54" t="s">
        <v>2</v>
      </c>
      <c r="I5" s="60" t="s">
        <v>53</v>
      </c>
      <c r="J5" s="55" t="s">
        <v>3</v>
      </c>
      <c r="K5" s="71" t="s">
        <v>43</v>
      </c>
      <c r="M5" s="10" t="s">
        <v>4</v>
      </c>
    </row>
    <row r="6" spans="1:15" s="9" customFormat="1" ht="5.25" customHeight="1">
      <c r="A6" s="11"/>
      <c r="B6" s="61"/>
      <c r="C6" s="62"/>
      <c r="D6" s="62"/>
      <c r="E6" s="61"/>
      <c r="F6" s="12"/>
      <c r="G6" s="11"/>
      <c r="H6" s="63"/>
      <c r="I6" s="64"/>
      <c r="J6" s="65"/>
      <c r="K6" s="66"/>
      <c r="M6" s="10"/>
    </row>
    <row r="7" spans="1:15" ht="15" customHeight="1">
      <c r="A7" s="13" t="str">
        <f>G7</f>
        <v>Parks &amp; Open Spaces</v>
      </c>
      <c r="B7" s="14"/>
      <c r="C7" s="15"/>
      <c r="D7" s="15"/>
      <c r="E7" s="16"/>
      <c r="F7" s="16"/>
      <c r="G7" s="13" t="s">
        <v>41</v>
      </c>
      <c r="H7" s="17"/>
      <c r="I7" s="18"/>
      <c r="J7" s="18"/>
      <c r="K7" s="21"/>
    </row>
    <row r="8" spans="1:15" ht="15" customHeight="1">
      <c r="A8" s="19" t="str">
        <f t="shared" ref="A8:C10" si="0">G8</f>
        <v>Grass cutting - contract (Note 1)</v>
      </c>
      <c r="B8" s="14">
        <f t="shared" si="0"/>
        <v>1785.16</v>
      </c>
      <c r="C8" s="15">
        <f t="shared" si="0"/>
        <v>2000</v>
      </c>
      <c r="D8" s="15">
        <f t="shared" ref="D8:D14" si="1">J8</f>
        <v>9000</v>
      </c>
      <c r="E8" s="20">
        <f t="shared" ref="E8:E14" si="2">K8</f>
        <v>0</v>
      </c>
      <c r="F8" s="20"/>
      <c r="G8" s="19" t="s">
        <v>45</v>
      </c>
      <c r="H8" s="17">
        <v>1785.16</v>
      </c>
      <c r="I8" s="18">
        <f>J8/9*2</f>
        <v>2000</v>
      </c>
      <c r="J8" s="18">
        <v>9000</v>
      </c>
      <c r="K8" s="21"/>
      <c r="L8" s="6">
        <f>K8+H8</f>
        <v>1785.16</v>
      </c>
    </row>
    <row r="9" spans="1:15" ht="15" customHeight="1">
      <c r="A9" s="19" t="str">
        <f t="shared" si="0"/>
        <v>Grass cutting - casual</v>
      </c>
      <c r="B9" s="14">
        <f t="shared" si="0"/>
        <v>0</v>
      </c>
      <c r="C9" s="15">
        <f t="shared" si="0"/>
        <v>111.11111111111111</v>
      </c>
      <c r="D9" s="15">
        <f t="shared" si="1"/>
        <v>500</v>
      </c>
      <c r="E9" s="20">
        <f t="shared" si="2"/>
        <v>0</v>
      </c>
      <c r="F9" s="20"/>
      <c r="G9" s="19" t="s">
        <v>32</v>
      </c>
      <c r="H9" s="17">
        <v>0</v>
      </c>
      <c r="I9" s="18">
        <f>J9/9*2</f>
        <v>111.11111111111111</v>
      </c>
      <c r="J9" s="18">
        <v>500</v>
      </c>
      <c r="K9" s="21"/>
    </row>
    <row r="10" spans="1:15" ht="15" customHeight="1">
      <c r="A10" s="19" t="str">
        <f>G10</f>
        <v>Hedges &amp; Trees</v>
      </c>
      <c r="B10" s="14">
        <f t="shared" si="0"/>
        <v>0</v>
      </c>
      <c r="C10" s="15">
        <f>I10</f>
        <v>500</v>
      </c>
      <c r="D10" s="15">
        <f t="shared" si="1"/>
        <v>3000</v>
      </c>
      <c r="E10" s="20">
        <f>K10</f>
        <v>730</v>
      </c>
      <c r="F10" s="20"/>
      <c r="G10" s="19" t="s">
        <v>13</v>
      </c>
      <c r="H10" s="17">
        <v>0</v>
      </c>
      <c r="I10" s="18">
        <f>J10/12*2</f>
        <v>500</v>
      </c>
      <c r="J10" s="18">
        <v>3000</v>
      </c>
      <c r="K10" s="17">
        <v>730</v>
      </c>
    </row>
    <row r="11" spans="1:15" ht="15" customHeight="1">
      <c r="A11" s="19" t="s">
        <v>5</v>
      </c>
      <c r="B11" s="14">
        <f t="shared" ref="B11:C14" si="3">H11</f>
        <v>0</v>
      </c>
      <c r="C11" s="15">
        <f t="shared" si="3"/>
        <v>200</v>
      </c>
      <c r="D11" s="15">
        <f t="shared" si="1"/>
        <v>1200</v>
      </c>
      <c r="E11" s="20">
        <f t="shared" si="2"/>
        <v>0</v>
      </c>
      <c r="F11" s="20"/>
      <c r="G11" s="19" t="s">
        <v>5</v>
      </c>
      <c r="H11" s="17">
        <v>0</v>
      </c>
      <c r="I11" s="18">
        <f>J11/12*2</f>
        <v>200</v>
      </c>
      <c r="J11" s="18">
        <v>1200</v>
      </c>
      <c r="K11" s="21"/>
    </row>
    <row r="12" spans="1:15" ht="15" customHeight="1">
      <c r="A12" s="11" t="str">
        <f>G12</f>
        <v>General Maintenance (Note 2)</v>
      </c>
      <c r="B12" s="14">
        <f t="shared" si="3"/>
        <v>163.04</v>
      </c>
      <c r="C12" s="15">
        <f t="shared" si="3"/>
        <v>750</v>
      </c>
      <c r="D12" s="15">
        <f t="shared" si="1"/>
        <v>4500</v>
      </c>
      <c r="E12" s="20">
        <f t="shared" si="2"/>
        <v>360</v>
      </c>
      <c r="F12" s="20"/>
      <c r="G12" s="11" t="s">
        <v>46</v>
      </c>
      <c r="H12" s="17">
        <v>163.04</v>
      </c>
      <c r="I12" s="18">
        <f>J12/12*2</f>
        <v>750</v>
      </c>
      <c r="J12" s="18">
        <v>4500</v>
      </c>
      <c r="K12" s="21">
        <v>360</v>
      </c>
      <c r="L12" s="6">
        <f>H12+K12</f>
        <v>523.04</v>
      </c>
      <c r="N12" s="6"/>
      <c r="O12" s="6"/>
    </row>
    <row r="13" spans="1:15" ht="15" customHeight="1">
      <c r="A13" s="11" t="str">
        <f>G13</f>
        <v>Dog/litter collection &amp; cemetery</v>
      </c>
      <c r="B13" s="14">
        <f>H13</f>
        <v>107.52</v>
      </c>
      <c r="C13" s="15">
        <f>I13</f>
        <v>666.66666666666663</v>
      </c>
      <c r="D13" s="15">
        <f t="shared" si="1"/>
        <v>4000</v>
      </c>
      <c r="E13" s="20">
        <f>K13</f>
        <v>0</v>
      </c>
      <c r="F13" s="20"/>
      <c r="G13" s="11" t="s">
        <v>31</v>
      </c>
      <c r="H13" s="17">
        <v>107.52</v>
      </c>
      <c r="I13" s="18">
        <f>J13/12*2</f>
        <v>666.66666666666663</v>
      </c>
      <c r="J13" s="18">
        <v>4000</v>
      </c>
      <c r="K13" s="23"/>
      <c r="L13" s="6">
        <f>H13+K13</f>
        <v>107.52</v>
      </c>
      <c r="M13" s="6"/>
      <c r="N13" s="6"/>
      <c r="O13" s="6"/>
    </row>
    <row r="14" spans="1:15" ht="15" customHeight="1">
      <c r="A14" s="19" t="str">
        <f>G14</f>
        <v>Pond  (Note 3)</v>
      </c>
      <c r="B14" s="14">
        <f t="shared" si="3"/>
        <v>0</v>
      </c>
      <c r="C14" s="15">
        <f t="shared" si="3"/>
        <v>83.333333333333329</v>
      </c>
      <c r="D14" s="15">
        <f t="shared" si="1"/>
        <v>500</v>
      </c>
      <c r="E14" s="20">
        <f t="shared" si="2"/>
        <v>0</v>
      </c>
      <c r="F14" s="20"/>
      <c r="G14" s="19" t="s">
        <v>47</v>
      </c>
      <c r="H14" s="17">
        <v>0</v>
      </c>
      <c r="I14" s="18">
        <f>J14/12*2</f>
        <v>83.333333333333329</v>
      </c>
      <c r="J14" s="18">
        <v>500</v>
      </c>
      <c r="K14" s="21"/>
      <c r="M14" s="6"/>
      <c r="N14" s="6"/>
    </row>
    <row r="15" spans="1:15" ht="15" customHeight="1">
      <c r="A15" s="24" t="s">
        <v>8</v>
      </c>
      <c r="B15" s="14">
        <f t="shared" ref="B15:B22" si="4">H15</f>
        <v>560</v>
      </c>
      <c r="C15" s="15">
        <f t="shared" ref="C15:C23" si="5">I15</f>
        <v>560</v>
      </c>
      <c r="D15" s="15">
        <f t="shared" ref="D15:D23" si="6">J15</f>
        <v>2260</v>
      </c>
      <c r="E15" s="20">
        <f t="shared" ref="E15:E23" si="7">K15</f>
        <v>0</v>
      </c>
      <c r="F15" s="20"/>
      <c r="G15" s="24" t="s">
        <v>8</v>
      </c>
      <c r="H15" s="17">
        <v>560</v>
      </c>
      <c r="I15" s="18">
        <v>560</v>
      </c>
      <c r="J15" s="18">
        <v>2260</v>
      </c>
      <c r="K15" s="21"/>
      <c r="M15" s="6"/>
    </row>
    <row r="16" spans="1:15" ht="15" customHeight="1">
      <c r="A16" s="24" t="s">
        <v>9</v>
      </c>
      <c r="B16" s="14">
        <f t="shared" si="4"/>
        <v>750</v>
      </c>
      <c r="C16" s="15">
        <f t="shared" si="5"/>
        <v>750</v>
      </c>
      <c r="D16" s="15">
        <f t="shared" si="6"/>
        <v>750</v>
      </c>
      <c r="E16" s="20">
        <f t="shared" si="7"/>
        <v>0</v>
      </c>
      <c r="F16" s="20"/>
      <c r="G16" s="24" t="s">
        <v>9</v>
      </c>
      <c r="H16" s="17">
        <v>750</v>
      </c>
      <c r="I16" s="18">
        <v>750</v>
      </c>
      <c r="J16" s="18">
        <v>750</v>
      </c>
      <c r="K16" s="21"/>
      <c r="M16" s="6"/>
    </row>
    <row r="17" spans="1:15" ht="15" customHeight="1">
      <c r="A17" s="24" t="s">
        <v>10</v>
      </c>
      <c r="B17" s="14">
        <f t="shared" si="4"/>
        <v>0</v>
      </c>
      <c r="C17" s="15">
        <f t="shared" si="5"/>
        <v>26.666666666666668</v>
      </c>
      <c r="D17" s="15">
        <f t="shared" si="6"/>
        <v>160</v>
      </c>
      <c r="E17" s="20">
        <f t="shared" si="7"/>
        <v>0</v>
      </c>
      <c r="F17" s="20"/>
      <c r="G17" s="24" t="s">
        <v>10</v>
      </c>
      <c r="H17" s="17">
        <v>0</v>
      </c>
      <c r="I17" s="18">
        <f>J17/12*2</f>
        <v>26.666666666666668</v>
      </c>
      <c r="J17" s="18">
        <v>160</v>
      </c>
      <c r="K17" s="21"/>
      <c r="M17" s="6"/>
    </row>
    <row r="18" spans="1:15" ht="15" customHeight="1">
      <c r="A18" s="24" t="s">
        <v>11</v>
      </c>
      <c r="B18" s="14">
        <f t="shared" si="4"/>
        <v>0</v>
      </c>
      <c r="C18" s="15">
        <f t="shared" si="5"/>
        <v>58.333333333333336</v>
      </c>
      <c r="D18" s="15">
        <f t="shared" si="6"/>
        <v>350</v>
      </c>
      <c r="E18" s="20">
        <f t="shared" si="7"/>
        <v>0</v>
      </c>
      <c r="F18" s="20"/>
      <c r="G18" s="24" t="s">
        <v>11</v>
      </c>
      <c r="H18" s="17">
        <v>0</v>
      </c>
      <c r="I18" s="18">
        <f>J18/12*2</f>
        <v>58.333333333333336</v>
      </c>
      <c r="J18" s="18">
        <v>350</v>
      </c>
      <c r="K18" s="21"/>
      <c r="M18" s="6"/>
    </row>
    <row r="19" spans="1:15" ht="15" customHeight="1">
      <c r="A19" s="11" t="str">
        <f>G19</f>
        <v xml:space="preserve">Field Treatment </v>
      </c>
      <c r="B19" s="14">
        <f t="shared" si="4"/>
        <v>0</v>
      </c>
      <c r="C19" s="15">
        <f t="shared" si="5"/>
        <v>500</v>
      </c>
      <c r="D19" s="15">
        <f t="shared" si="6"/>
        <v>3000</v>
      </c>
      <c r="E19" s="20">
        <f t="shared" si="7"/>
        <v>600</v>
      </c>
      <c r="F19" s="20"/>
      <c r="G19" s="24" t="s">
        <v>12</v>
      </c>
      <c r="H19" s="17">
        <v>0</v>
      </c>
      <c r="I19" s="18">
        <f>J19/12*2</f>
        <v>500</v>
      </c>
      <c r="J19" s="18">
        <v>3000</v>
      </c>
      <c r="K19" s="17">
        <v>600</v>
      </c>
      <c r="M19" s="6" t="s">
        <v>38</v>
      </c>
      <c r="N19" s="6"/>
    </row>
    <row r="20" spans="1:15" ht="15" customHeight="1">
      <c r="A20" s="24" t="s">
        <v>34</v>
      </c>
      <c r="B20" s="14">
        <f t="shared" si="4"/>
        <v>0</v>
      </c>
      <c r="C20" s="15">
        <f t="shared" si="5"/>
        <v>0</v>
      </c>
      <c r="D20" s="15">
        <f t="shared" si="6"/>
        <v>3042</v>
      </c>
      <c r="E20" s="20">
        <f t="shared" si="7"/>
        <v>0</v>
      </c>
      <c r="F20" s="20"/>
      <c r="G20" s="24" t="s">
        <v>34</v>
      </c>
      <c r="H20" s="17">
        <v>0</v>
      </c>
      <c r="I20" s="18">
        <v>0</v>
      </c>
      <c r="J20" s="18">
        <v>3042</v>
      </c>
      <c r="K20" s="21"/>
      <c r="M20" s="6"/>
    </row>
    <row r="21" spans="1:15" ht="15" customHeight="1">
      <c r="A21" s="24" t="str">
        <f>G21</f>
        <v>Paths</v>
      </c>
      <c r="B21" s="14">
        <f>H21</f>
        <v>0</v>
      </c>
      <c r="C21" s="15">
        <f t="shared" si="5"/>
        <v>83.333333333333329</v>
      </c>
      <c r="D21" s="25">
        <f t="shared" si="6"/>
        <v>500</v>
      </c>
      <c r="E21" s="20">
        <f t="shared" si="7"/>
        <v>0</v>
      </c>
      <c r="F21" s="20"/>
      <c r="G21" s="24" t="s">
        <v>14</v>
      </c>
      <c r="H21" s="17">
        <v>0</v>
      </c>
      <c r="I21" s="18">
        <f>J21/12*2</f>
        <v>83.333333333333329</v>
      </c>
      <c r="J21" s="17">
        <v>500</v>
      </c>
      <c r="K21" s="21"/>
    </row>
    <row r="22" spans="1:15" ht="15" customHeight="1">
      <c r="A22" s="24" t="s">
        <v>15</v>
      </c>
      <c r="B22" s="14">
        <f t="shared" si="4"/>
        <v>0</v>
      </c>
      <c r="C22" s="15">
        <f t="shared" si="5"/>
        <v>50</v>
      </c>
      <c r="D22" s="25">
        <f t="shared" si="6"/>
        <v>300</v>
      </c>
      <c r="E22" s="20">
        <f t="shared" si="7"/>
        <v>0</v>
      </c>
      <c r="F22" s="20"/>
      <c r="G22" s="24" t="s">
        <v>16</v>
      </c>
      <c r="H22" s="17">
        <v>0</v>
      </c>
      <c r="I22" s="18">
        <f>J22/12*2</f>
        <v>50</v>
      </c>
      <c r="J22" s="18">
        <v>300</v>
      </c>
      <c r="K22" s="21"/>
    </row>
    <row r="23" spans="1:15" ht="15" customHeight="1">
      <c r="A23" s="24" t="s">
        <v>17</v>
      </c>
      <c r="B23" s="14">
        <f>H23</f>
        <v>0</v>
      </c>
      <c r="C23" s="15">
        <f t="shared" si="5"/>
        <v>0</v>
      </c>
      <c r="D23" s="25">
        <f t="shared" si="6"/>
        <v>300</v>
      </c>
      <c r="E23" s="20">
        <f t="shared" si="7"/>
        <v>0</v>
      </c>
      <c r="F23" s="20"/>
      <c r="G23" s="24" t="s">
        <v>18</v>
      </c>
      <c r="H23" s="17">
        <v>0</v>
      </c>
      <c r="I23" s="18">
        <v>0</v>
      </c>
      <c r="J23" s="18">
        <v>300</v>
      </c>
      <c r="K23" s="21"/>
    </row>
    <row r="24" spans="1:15" ht="15" customHeight="1" thickBot="1">
      <c r="A24" s="26" t="s">
        <v>7</v>
      </c>
      <c r="B24" s="27">
        <f>SUM(B8:B23)</f>
        <v>3365.7200000000003</v>
      </c>
      <c r="C24" s="27">
        <f>SUM(C8:C23)</f>
        <v>6339.4444444444443</v>
      </c>
      <c r="D24" s="27">
        <f>SUM(D8:D23)</f>
        <v>33362</v>
      </c>
      <c r="E24" s="27">
        <f>SUM(E8:E23)</f>
        <v>1690</v>
      </c>
      <c r="F24" s="28"/>
      <c r="G24" s="56" t="s">
        <v>7</v>
      </c>
      <c r="H24" s="29">
        <f>SUM(H8:H23)</f>
        <v>3365.7200000000003</v>
      </c>
      <c r="I24" s="29">
        <f>SUM(I8:I23)</f>
        <v>6339.4444444444443</v>
      </c>
      <c r="J24" s="29">
        <f>SUM(J8:J23)</f>
        <v>33362</v>
      </c>
      <c r="K24" s="29">
        <f>SUM(K8:K23)</f>
        <v>1690</v>
      </c>
      <c r="L24" s="30">
        <f>H24+K24</f>
        <v>5055.72</v>
      </c>
      <c r="M24" s="6"/>
    </row>
    <row r="25" spans="1:15" ht="15" customHeight="1" thickTop="1">
      <c r="A25" s="31"/>
      <c r="B25" s="32"/>
      <c r="C25" s="32"/>
      <c r="D25" s="32"/>
      <c r="E25" s="33"/>
      <c r="F25" s="34"/>
      <c r="G25" s="57"/>
      <c r="H25" s="35"/>
      <c r="I25" s="35"/>
      <c r="J25" s="35"/>
      <c r="K25" s="36"/>
      <c r="L25" s="30"/>
      <c r="M25" s="6"/>
    </row>
    <row r="26" spans="1:15" ht="15" customHeight="1">
      <c r="A26" s="37" t="str">
        <f>G26</f>
        <v>Allotments</v>
      </c>
      <c r="B26" s="38"/>
      <c r="C26" s="38"/>
      <c r="D26" s="38"/>
      <c r="E26" s="39"/>
      <c r="G26" s="37" t="s">
        <v>6</v>
      </c>
      <c r="H26" s="40"/>
      <c r="I26" s="40"/>
      <c r="J26" s="40"/>
      <c r="K26" s="41"/>
      <c r="M26" s="6"/>
    </row>
    <row r="27" spans="1:15" ht="15" customHeight="1">
      <c r="A27" s="24" t="str">
        <f>G27</f>
        <v>Maintenance &amp; rent to Landlord</v>
      </c>
      <c r="B27" s="14">
        <f t="shared" ref="B27:E28" si="8">H27</f>
        <v>0</v>
      </c>
      <c r="C27" s="15">
        <f t="shared" si="8"/>
        <v>150</v>
      </c>
      <c r="D27" s="15">
        <f t="shared" si="8"/>
        <v>900</v>
      </c>
      <c r="E27" s="20">
        <f t="shared" si="8"/>
        <v>77.94</v>
      </c>
      <c r="F27" s="20"/>
      <c r="G27" s="24" t="s">
        <v>39</v>
      </c>
      <c r="H27" s="17">
        <v>0</v>
      </c>
      <c r="I27" s="18">
        <f>J27/12*2</f>
        <v>150</v>
      </c>
      <c r="J27" s="18">
        <v>900</v>
      </c>
      <c r="K27" s="21">
        <v>77.94</v>
      </c>
      <c r="M27" s="6" t="s">
        <v>35</v>
      </c>
      <c r="O27" s="2" t="s">
        <v>36</v>
      </c>
    </row>
    <row r="28" spans="1:15" ht="15" customHeight="1">
      <c r="A28" s="24" t="str">
        <f>G28</f>
        <v>Water</v>
      </c>
      <c r="B28" s="14">
        <f t="shared" si="8"/>
        <v>0</v>
      </c>
      <c r="C28" s="15">
        <f t="shared" si="8"/>
        <v>50</v>
      </c>
      <c r="D28" s="15">
        <f t="shared" si="8"/>
        <v>300</v>
      </c>
      <c r="E28" s="20">
        <f t="shared" si="8"/>
        <v>0</v>
      </c>
      <c r="F28" s="20"/>
      <c r="G28" s="24" t="s">
        <v>10</v>
      </c>
      <c r="H28" s="17">
        <v>0</v>
      </c>
      <c r="I28" s="18">
        <f>J28/12*2</f>
        <v>50</v>
      </c>
      <c r="J28" s="18">
        <v>300</v>
      </c>
      <c r="K28" s="21"/>
      <c r="M28" s="6"/>
    </row>
    <row r="29" spans="1:15" ht="15" customHeight="1" thickBot="1">
      <c r="A29" s="42" t="s">
        <v>7</v>
      </c>
      <c r="B29" s="28">
        <f>SUM(B27:B28)</f>
        <v>0</v>
      </c>
      <c r="C29" s="28">
        <f>SUM(C27:C28)</f>
        <v>200</v>
      </c>
      <c r="D29" s="28">
        <f>SUM(D27:D28)</f>
        <v>1200</v>
      </c>
      <c r="E29" s="28">
        <f>SUM(E27:E28)</f>
        <v>77.94</v>
      </c>
      <c r="F29" s="28"/>
      <c r="G29" s="56" t="s">
        <v>7</v>
      </c>
      <c r="H29" s="29">
        <f>SUM(H27:H28)</f>
        <v>0</v>
      </c>
      <c r="I29" s="29">
        <f>SUM(I27:I28)</f>
        <v>200</v>
      </c>
      <c r="J29" s="29">
        <f>SUM(J27:J28)</f>
        <v>1200</v>
      </c>
      <c r="K29" s="29">
        <f>SUM(K27:K28)</f>
        <v>77.94</v>
      </c>
      <c r="L29" s="43">
        <f>H29+K29</f>
        <v>77.94</v>
      </c>
      <c r="M29" s="6"/>
    </row>
    <row r="30" spans="1:15" ht="15" customHeight="1" thickTop="1">
      <c r="A30" s="13"/>
      <c r="B30" s="14"/>
      <c r="C30" s="15"/>
      <c r="D30" s="15"/>
      <c r="E30" s="14"/>
      <c r="F30" s="14"/>
      <c r="G30" s="24"/>
      <c r="H30" s="17"/>
      <c r="I30" s="18"/>
      <c r="J30" s="18"/>
      <c r="K30" s="17"/>
      <c r="L30" s="43"/>
      <c r="M30" s="6"/>
    </row>
    <row r="31" spans="1:15" ht="15" customHeight="1">
      <c r="A31" s="13" t="s">
        <v>19</v>
      </c>
      <c r="B31" s="14"/>
      <c r="C31" s="15"/>
      <c r="D31" s="15"/>
      <c r="E31" s="16"/>
      <c r="F31" s="16"/>
      <c r="G31" s="13" t="s">
        <v>19</v>
      </c>
      <c r="H31" s="17"/>
      <c r="I31" s="18"/>
      <c r="J31" s="18"/>
      <c r="K31" s="21"/>
    </row>
    <row r="32" spans="1:15" ht="15" customHeight="1">
      <c r="A32" s="24" t="s">
        <v>20</v>
      </c>
      <c r="B32" s="14">
        <f t="shared" ref="B32:B44" si="9">H32</f>
        <v>5915.62</v>
      </c>
      <c r="C32" s="15">
        <f t="shared" ref="C32:C44" si="10">I32</f>
        <v>5916.666666666667</v>
      </c>
      <c r="D32" s="15">
        <f>J32</f>
        <v>35500</v>
      </c>
      <c r="E32" s="20">
        <f t="shared" ref="E32:E44" si="11">K32</f>
        <v>0</v>
      </c>
      <c r="F32" s="20"/>
      <c r="G32" s="24" t="s">
        <v>20</v>
      </c>
      <c r="H32" s="17">
        <v>5915.62</v>
      </c>
      <c r="I32" s="18">
        <f>J32/12*2</f>
        <v>5916.666666666667</v>
      </c>
      <c r="J32" s="18">
        <v>35500</v>
      </c>
      <c r="K32" s="21"/>
    </row>
    <row r="33" spans="1:13" ht="15" customHeight="1">
      <c r="A33" s="24" t="s">
        <v>21</v>
      </c>
      <c r="B33" s="14">
        <f t="shared" si="9"/>
        <v>0</v>
      </c>
      <c r="C33" s="15">
        <f t="shared" si="10"/>
        <v>116.66666666666667</v>
      </c>
      <c r="D33" s="15">
        <f t="shared" ref="D33:D44" si="12">J33</f>
        <v>700</v>
      </c>
      <c r="E33" s="20">
        <f>K33</f>
        <v>0</v>
      </c>
      <c r="F33" s="20"/>
      <c r="G33" s="24" t="s">
        <v>21</v>
      </c>
      <c r="H33" s="17">
        <v>0</v>
      </c>
      <c r="I33" s="18">
        <f>J33/12*2</f>
        <v>116.66666666666667</v>
      </c>
      <c r="J33" s="18">
        <v>700</v>
      </c>
      <c r="K33" s="21"/>
      <c r="M33" s="22"/>
    </row>
    <row r="34" spans="1:13" ht="15" customHeight="1">
      <c r="A34" s="24" t="s">
        <v>22</v>
      </c>
      <c r="B34" s="14">
        <f t="shared" si="9"/>
        <v>2017.49</v>
      </c>
      <c r="C34" s="15">
        <f t="shared" si="10"/>
        <v>2017.49</v>
      </c>
      <c r="D34" s="15">
        <f t="shared" si="12"/>
        <v>2200</v>
      </c>
      <c r="E34" s="20">
        <f t="shared" si="11"/>
        <v>0</v>
      </c>
      <c r="F34" s="20"/>
      <c r="G34" s="24" t="s">
        <v>22</v>
      </c>
      <c r="H34" s="17">
        <v>2017.49</v>
      </c>
      <c r="I34" s="18">
        <v>2017.49</v>
      </c>
      <c r="J34" s="18">
        <v>2200</v>
      </c>
      <c r="K34" s="21"/>
    </row>
    <row r="35" spans="1:13" ht="15" customHeight="1">
      <c r="A35" s="24" t="str">
        <f>G35</f>
        <v xml:space="preserve">Legal </v>
      </c>
      <c r="B35" s="14">
        <f t="shared" si="9"/>
        <v>0</v>
      </c>
      <c r="C35" s="15">
        <f t="shared" si="10"/>
        <v>833.33333333333337</v>
      </c>
      <c r="D35" s="15">
        <f t="shared" si="12"/>
        <v>5000</v>
      </c>
      <c r="E35" s="20">
        <f t="shared" si="11"/>
        <v>0</v>
      </c>
      <c r="F35" s="20"/>
      <c r="G35" s="24" t="s">
        <v>50</v>
      </c>
      <c r="H35" s="17">
        <v>0</v>
      </c>
      <c r="I35" s="18">
        <f>J35/12*2</f>
        <v>833.33333333333337</v>
      </c>
      <c r="J35" s="18">
        <v>5000</v>
      </c>
      <c r="K35" s="21"/>
    </row>
    <row r="36" spans="1:13" ht="15" customHeight="1">
      <c r="A36" s="24" t="str">
        <f>G36</f>
        <v>Magazine printing</v>
      </c>
      <c r="B36" s="14">
        <f t="shared" si="9"/>
        <v>0</v>
      </c>
      <c r="C36" s="15">
        <f t="shared" si="10"/>
        <v>0</v>
      </c>
      <c r="D36" s="15">
        <f t="shared" si="12"/>
        <v>6800</v>
      </c>
      <c r="E36" s="20">
        <f t="shared" si="11"/>
        <v>0</v>
      </c>
      <c r="F36" s="20"/>
      <c r="G36" s="24" t="s">
        <v>23</v>
      </c>
      <c r="H36" s="17">
        <v>0</v>
      </c>
      <c r="I36" s="18">
        <v>0</v>
      </c>
      <c r="J36" s="18">
        <v>6800</v>
      </c>
      <c r="K36" s="21"/>
      <c r="M36" s="6"/>
    </row>
    <row r="37" spans="1:13" ht="15" customHeight="1">
      <c r="A37" s="24" t="str">
        <f>G37</f>
        <v>Magazine preparation &amp; invoicing</v>
      </c>
      <c r="B37" s="14">
        <f t="shared" si="9"/>
        <v>0</v>
      </c>
      <c r="C37" s="15">
        <f t="shared" si="10"/>
        <v>0</v>
      </c>
      <c r="D37" s="15">
        <f t="shared" si="12"/>
        <v>2200</v>
      </c>
      <c r="E37" s="20">
        <f t="shared" si="11"/>
        <v>0</v>
      </c>
      <c r="F37" s="20"/>
      <c r="G37" s="24" t="s">
        <v>24</v>
      </c>
      <c r="H37" s="17">
        <v>0</v>
      </c>
      <c r="I37" s="18">
        <v>0</v>
      </c>
      <c r="J37" s="18">
        <v>2200</v>
      </c>
      <c r="K37" s="21"/>
      <c r="L37" s="6">
        <f>H37+K37</f>
        <v>0</v>
      </c>
    </row>
    <row r="38" spans="1:13" ht="15" customHeight="1">
      <c r="A38" s="24" t="s">
        <v>25</v>
      </c>
      <c r="B38" s="14">
        <f t="shared" si="9"/>
        <v>75</v>
      </c>
      <c r="C38" s="15">
        <f t="shared" si="10"/>
        <v>75</v>
      </c>
      <c r="D38" s="15">
        <f t="shared" si="12"/>
        <v>300</v>
      </c>
      <c r="E38" s="20">
        <f t="shared" si="11"/>
        <v>0</v>
      </c>
      <c r="F38" s="20"/>
      <c r="G38" s="24" t="s">
        <v>26</v>
      </c>
      <c r="H38" s="17">
        <v>75</v>
      </c>
      <c r="I38" s="18">
        <v>75</v>
      </c>
      <c r="J38" s="18">
        <v>300</v>
      </c>
      <c r="K38" s="21"/>
    </row>
    <row r="39" spans="1:13" ht="15" customHeight="1">
      <c r="A39" s="24" t="str">
        <f>G39</f>
        <v>Reimbursement of Clerk's mileage</v>
      </c>
      <c r="B39" s="14">
        <f t="shared" si="9"/>
        <v>0</v>
      </c>
      <c r="C39" s="15">
        <f t="shared" si="10"/>
        <v>50</v>
      </c>
      <c r="D39" s="15">
        <f t="shared" si="12"/>
        <v>300</v>
      </c>
      <c r="E39" s="20">
        <v>0</v>
      </c>
      <c r="F39" s="20"/>
      <c r="G39" s="24" t="s">
        <v>33</v>
      </c>
      <c r="H39" s="17">
        <v>0</v>
      </c>
      <c r="I39" s="18">
        <f>J39/12*2</f>
        <v>50</v>
      </c>
      <c r="J39" s="18">
        <v>300</v>
      </c>
      <c r="K39" s="21"/>
    </row>
    <row r="40" spans="1:13" ht="15" customHeight="1">
      <c r="A40" s="24" t="s">
        <v>27</v>
      </c>
      <c r="B40" s="14">
        <f t="shared" si="9"/>
        <v>718</v>
      </c>
      <c r="C40" s="15">
        <f t="shared" si="10"/>
        <v>433.33333333333331</v>
      </c>
      <c r="D40" s="15">
        <f t="shared" si="12"/>
        <v>2600</v>
      </c>
      <c r="E40" s="20">
        <f t="shared" si="11"/>
        <v>0</v>
      </c>
      <c r="F40" s="20"/>
      <c r="G40" s="24" t="s">
        <v>27</v>
      </c>
      <c r="H40" s="17">
        <v>718</v>
      </c>
      <c r="I40" s="18">
        <f>J40/12*2</f>
        <v>433.33333333333331</v>
      </c>
      <c r="J40" s="18">
        <v>2600</v>
      </c>
      <c r="K40" s="21"/>
      <c r="M40" s="6" t="s">
        <v>51</v>
      </c>
    </row>
    <row r="41" spans="1:13" ht="15" customHeight="1">
      <c r="A41" s="24" t="str">
        <f>G41</f>
        <v>Rent of Clerk's office at Tipps Cross</v>
      </c>
      <c r="B41" s="14">
        <f t="shared" si="9"/>
        <v>250</v>
      </c>
      <c r="C41" s="15">
        <f t="shared" si="10"/>
        <v>250</v>
      </c>
      <c r="D41" s="15">
        <f t="shared" si="12"/>
        <v>1000</v>
      </c>
      <c r="E41" s="20">
        <f t="shared" si="11"/>
        <v>0</v>
      </c>
      <c r="F41" s="20"/>
      <c r="G41" s="24" t="s">
        <v>28</v>
      </c>
      <c r="H41" s="17">
        <v>250</v>
      </c>
      <c r="I41" s="18">
        <v>250</v>
      </c>
      <c r="J41" s="18">
        <v>1000</v>
      </c>
      <c r="K41" s="21"/>
    </row>
    <row r="42" spans="1:13" ht="15" customHeight="1">
      <c r="A42" s="24" t="str">
        <f>G42</f>
        <v>Subs &amp; Courses</v>
      </c>
      <c r="B42" s="14">
        <f t="shared" si="9"/>
        <v>700.7</v>
      </c>
      <c r="C42" s="15">
        <f t="shared" si="10"/>
        <v>700.7</v>
      </c>
      <c r="D42" s="15">
        <f t="shared" si="12"/>
        <v>1200</v>
      </c>
      <c r="E42" s="20">
        <f t="shared" si="11"/>
        <v>0</v>
      </c>
      <c r="F42" s="20"/>
      <c r="G42" s="24" t="s">
        <v>29</v>
      </c>
      <c r="H42" s="17">
        <v>700.7</v>
      </c>
      <c r="I42" s="18">
        <v>700.7</v>
      </c>
      <c r="J42" s="18">
        <v>1200</v>
      </c>
      <c r="K42" s="21"/>
      <c r="M42" s="2" t="s">
        <v>37</v>
      </c>
    </row>
    <row r="43" spans="1:13" ht="15" customHeight="1">
      <c r="A43" s="24" t="str">
        <f>G43</f>
        <v>Chairman's allowance</v>
      </c>
      <c r="B43" s="14">
        <f t="shared" si="9"/>
        <v>0</v>
      </c>
      <c r="C43" s="15">
        <f t="shared" si="10"/>
        <v>12.5</v>
      </c>
      <c r="D43" s="15">
        <f t="shared" si="12"/>
        <v>150</v>
      </c>
      <c r="E43" s="20">
        <f>K43</f>
        <v>0</v>
      </c>
      <c r="F43" s="20"/>
      <c r="G43" s="24" t="s">
        <v>40</v>
      </c>
      <c r="H43" s="17">
        <v>0</v>
      </c>
      <c r="I43" s="18">
        <f t="shared" ref="I32:I44" si="13">J43/12*1</f>
        <v>12.5</v>
      </c>
      <c r="J43" s="18">
        <v>150</v>
      </c>
      <c r="K43" s="21"/>
    </row>
    <row r="44" spans="1:13">
      <c r="A44" s="11" t="str">
        <f>G44</f>
        <v xml:space="preserve">Christmas lights/new planters </v>
      </c>
      <c r="B44" s="14">
        <f t="shared" si="9"/>
        <v>0</v>
      </c>
      <c r="C44" s="15">
        <f t="shared" si="10"/>
        <v>0</v>
      </c>
      <c r="D44" s="15">
        <f t="shared" si="12"/>
        <v>6800</v>
      </c>
      <c r="E44" s="20">
        <f t="shared" si="11"/>
        <v>0</v>
      </c>
      <c r="F44" s="20"/>
      <c r="G44" s="11" t="s">
        <v>42</v>
      </c>
      <c r="H44" s="17">
        <v>0</v>
      </c>
      <c r="I44" s="18">
        <v>0</v>
      </c>
      <c r="J44" s="18">
        <v>6800</v>
      </c>
      <c r="K44" s="21"/>
      <c r="M44" s="6">
        <f>H44+K44</f>
        <v>0</v>
      </c>
    </row>
    <row r="45" spans="1:13" ht="16.5" customHeight="1" thickBot="1">
      <c r="A45" s="42" t="s">
        <v>7</v>
      </c>
      <c r="B45" s="28">
        <f>SUM(B32:B44)</f>
        <v>9676.8100000000013</v>
      </c>
      <c r="C45" s="28">
        <f t="shared" ref="C45:E45" si="14">SUM(C32:C44)</f>
        <v>10405.690000000002</v>
      </c>
      <c r="D45" s="28">
        <f t="shared" si="14"/>
        <v>64750</v>
      </c>
      <c r="E45" s="28">
        <f t="shared" si="14"/>
        <v>0</v>
      </c>
      <c r="F45" s="44"/>
      <c r="G45" s="58" t="s">
        <v>7</v>
      </c>
      <c r="H45" s="45">
        <f>SUM(H32:H44)</f>
        <v>9676.8100000000013</v>
      </c>
      <c r="I45" s="45">
        <f>SUM(I32:I44)</f>
        <v>10405.690000000002</v>
      </c>
      <c r="J45" s="45">
        <f>SUM(J32:J44)</f>
        <v>64750</v>
      </c>
      <c r="K45" s="45">
        <f>SUM(K32:K44)</f>
        <v>0</v>
      </c>
      <c r="L45" s="46">
        <f>H45+K45</f>
        <v>9676.8100000000013</v>
      </c>
    </row>
    <row r="46" spans="1:13" ht="16.5" customHeight="1" thickTop="1" thickBot="1">
      <c r="A46" s="47" t="s">
        <v>30</v>
      </c>
      <c r="B46" s="48">
        <f>H46</f>
        <v>13042.530000000002</v>
      </c>
      <c r="C46" s="48">
        <f>I46</f>
        <v>16945.134444444448</v>
      </c>
      <c r="D46" s="48">
        <f>J46</f>
        <v>99312</v>
      </c>
      <c r="E46" s="48">
        <f>K46</f>
        <v>1767.94</v>
      </c>
      <c r="F46" s="48"/>
      <c r="G46" s="59" t="s">
        <v>30</v>
      </c>
      <c r="H46" s="49">
        <f>H24+H29+H45</f>
        <v>13042.530000000002</v>
      </c>
      <c r="I46" s="49">
        <f>I24+I29+I45</f>
        <v>16945.134444444448</v>
      </c>
      <c r="J46" s="49">
        <f>J24+J29+J45</f>
        <v>99312</v>
      </c>
      <c r="K46" s="49">
        <f>K24+K29+K45</f>
        <v>1767.94</v>
      </c>
      <c r="L46" s="6">
        <f>H46+K46</f>
        <v>14810.470000000003</v>
      </c>
    </row>
    <row r="47" spans="1:13" ht="15" customHeight="1" thickTop="1">
      <c r="A47" s="68" t="str">
        <f>G47</f>
        <v>Note 1:  Grass cutting (contract &amp; casual) budget phased over 9 months.</v>
      </c>
      <c r="B47" s="34"/>
      <c r="C47" s="34"/>
      <c r="D47" s="34"/>
      <c r="E47" s="34"/>
      <c r="F47" s="34"/>
      <c r="G47" s="68" t="s">
        <v>44</v>
      </c>
      <c r="H47" s="22"/>
      <c r="I47" s="22"/>
      <c r="J47" s="22"/>
      <c r="K47" s="22"/>
      <c r="L47" s="6"/>
    </row>
    <row r="48" spans="1:13" ht="15" customHeight="1">
      <c r="A48" s="68" t="str">
        <f t="shared" ref="A48:A49" si="15">G48</f>
        <v>Note 2:  Budget includes £1,000 for Christmas lights maintenance</v>
      </c>
      <c r="B48" s="34"/>
      <c r="C48" s="34"/>
      <c r="D48" s="34"/>
      <c r="E48" s="34"/>
      <c r="F48" s="34"/>
      <c r="G48" s="68" t="s">
        <v>49</v>
      </c>
      <c r="H48" s="22"/>
      <c r="I48" s="22"/>
      <c r="J48" s="22"/>
      <c r="K48" s="22"/>
      <c r="L48" s="6"/>
    </row>
    <row r="49" spans="1:12" ht="15" customHeight="1">
      <c r="A49" s="68" t="str">
        <f t="shared" si="15"/>
        <v>Note 3:  Budget includes additional amount for dredging</v>
      </c>
      <c r="B49" s="34"/>
      <c r="C49" s="34"/>
      <c r="D49" s="34"/>
      <c r="E49" s="34"/>
      <c r="F49" s="34"/>
      <c r="G49" s="68" t="s">
        <v>48</v>
      </c>
      <c r="H49" s="22"/>
      <c r="I49" s="22"/>
      <c r="J49" s="22"/>
      <c r="K49" s="22"/>
      <c r="L49" s="6"/>
    </row>
    <row r="50" spans="1:12" ht="15" customHeight="1">
      <c r="A50" s="69"/>
      <c r="B50" s="34"/>
      <c r="C50" s="34"/>
      <c r="D50" s="34"/>
      <c r="E50" s="34"/>
      <c r="F50" s="34"/>
      <c r="G50" s="67"/>
      <c r="H50" s="22"/>
      <c r="I50" s="22"/>
      <c r="J50" s="22"/>
      <c r="K50" s="22"/>
      <c r="L50" s="6"/>
    </row>
    <row r="51" spans="1:12" ht="13.5" customHeight="1">
      <c r="A51" s="70"/>
      <c r="E51" s="3"/>
      <c r="G51" s="5"/>
    </row>
    <row r="52" spans="1:12" ht="12" customHeight="1">
      <c r="E52" s="3"/>
      <c r="G52" s="5"/>
    </row>
    <row r="53" spans="1:12" ht="12" customHeight="1">
      <c r="E53" s="3"/>
      <c r="G53" s="5"/>
    </row>
    <row r="54" spans="1:12" ht="12" customHeight="1">
      <c r="E54" s="3"/>
      <c r="G54" s="5"/>
    </row>
    <row r="55" spans="1:12" ht="12" customHeight="1">
      <c r="E55" s="3"/>
      <c r="G55" s="5"/>
    </row>
    <row r="56" spans="1:12" ht="12" customHeight="1">
      <c r="E56" s="3"/>
      <c r="G56" s="5"/>
    </row>
    <row r="57" spans="1:12" ht="12" customHeight="1">
      <c r="E57" s="3"/>
      <c r="G57" s="5"/>
    </row>
    <row r="58" spans="1:12">
      <c r="E58" s="3"/>
      <c r="G58" s="5"/>
    </row>
    <row r="59" spans="1:12">
      <c r="E59" s="3"/>
      <c r="G59" s="5"/>
    </row>
    <row r="60" spans="1:12">
      <c r="E60" s="3"/>
      <c r="G60" s="5"/>
    </row>
    <row r="61" spans="1:12">
      <c r="E61" s="3"/>
      <c r="G61" s="5"/>
    </row>
    <row r="62" spans="1:12">
      <c r="E62" s="3"/>
      <c r="G62" s="5"/>
    </row>
    <row r="63" spans="1:12">
      <c r="E63" s="3"/>
      <c r="G63" s="5"/>
    </row>
    <row r="64" spans="1:12">
      <c r="E64" s="3"/>
      <c r="G64" s="5"/>
    </row>
    <row r="65" spans="5:7">
      <c r="E65" s="3"/>
      <c r="G65" s="5"/>
    </row>
    <row r="66" spans="5:7">
      <c r="E66" s="3"/>
      <c r="G66" s="5"/>
    </row>
    <row r="67" spans="5:7">
      <c r="E67" s="3"/>
      <c r="G67" s="5"/>
    </row>
    <row r="68" spans="5:7">
      <c r="E68" s="3"/>
      <c r="G68" s="5"/>
    </row>
    <row r="69" spans="5:7">
      <c r="E69" s="3"/>
      <c r="G69" s="5"/>
    </row>
    <row r="70" spans="5:7">
      <c r="E70" s="3"/>
      <c r="G70" s="5"/>
    </row>
    <row r="71" spans="5:7">
      <c r="E71" s="3"/>
      <c r="G71" s="5"/>
    </row>
    <row r="72" spans="5:7">
      <c r="E72" s="3"/>
      <c r="G72" s="5"/>
    </row>
    <row r="73" spans="5:7">
      <c r="E73" s="3"/>
      <c r="G73" s="5"/>
    </row>
    <row r="74" spans="5:7">
      <c r="E74" s="3"/>
      <c r="G74" s="5"/>
    </row>
    <row r="75" spans="5:7">
      <c r="E75" s="3"/>
      <c r="G75" s="5"/>
    </row>
    <row r="76" spans="5:7">
      <c r="E76" s="3"/>
      <c r="G76" s="5"/>
    </row>
    <row r="77" spans="5:7">
      <c r="E77" s="3"/>
      <c r="G77" s="5"/>
    </row>
    <row r="78" spans="5:7">
      <c r="E78" s="3"/>
      <c r="G78" s="5"/>
    </row>
    <row r="79" spans="5:7">
      <c r="E79" s="3"/>
      <c r="G79" s="5"/>
    </row>
    <row r="80" spans="5:7">
      <c r="E80" s="3"/>
      <c r="G80" s="5"/>
    </row>
    <row r="81" spans="5:7">
      <c r="E81" s="3"/>
      <c r="G81" s="5"/>
    </row>
    <row r="82" spans="5:7">
      <c r="E82" s="3"/>
      <c r="G82" s="5"/>
    </row>
    <row r="83" spans="5:7">
      <c r="E83" s="3"/>
      <c r="G83" s="5"/>
    </row>
    <row r="84" spans="5:7">
      <c r="E84" s="3"/>
      <c r="G84" s="5"/>
    </row>
    <row r="85" spans="5:7">
      <c r="E85" s="3"/>
      <c r="G85" s="5"/>
    </row>
    <row r="86" spans="5:7">
      <c r="E86" s="3"/>
      <c r="G86" s="5"/>
    </row>
    <row r="87" spans="5:7">
      <c r="E87" s="3"/>
      <c r="G87" s="5"/>
    </row>
    <row r="88" spans="5:7">
      <c r="E88" s="3"/>
      <c r="G88" s="5"/>
    </row>
    <row r="89" spans="5:7">
      <c r="E89" s="3"/>
      <c r="G89" s="5"/>
    </row>
    <row r="90" spans="5:7">
      <c r="E90" s="3"/>
      <c r="G90" s="5"/>
    </row>
    <row r="91" spans="5:7">
      <c r="E91" s="3"/>
      <c r="G91" s="5"/>
    </row>
    <row r="92" spans="5:7">
      <c r="E92" s="3"/>
      <c r="G92" s="5"/>
    </row>
    <row r="93" spans="5:7">
      <c r="E93" s="3"/>
      <c r="G93" s="5"/>
    </row>
    <row r="94" spans="5:7">
      <c r="E94" s="3"/>
      <c r="G94" s="5"/>
    </row>
    <row r="95" spans="5:7">
      <c r="E95" s="3"/>
      <c r="G95" s="5"/>
    </row>
    <row r="96" spans="5:7">
      <c r="E96" s="3"/>
      <c r="G96" s="5"/>
    </row>
    <row r="97" spans="5:7">
      <c r="E97" s="3"/>
      <c r="G97" s="5"/>
    </row>
    <row r="98" spans="5:7">
      <c r="E98" s="3"/>
      <c r="G98" s="5"/>
    </row>
    <row r="99" spans="5:7">
      <c r="E99" s="3"/>
      <c r="G99" s="5"/>
    </row>
    <row r="100" spans="5:7">
      <c r="E100" s="3"/>
      <c r="G100" s="5"/>
    </row>
    <row r="101" spans="5:7">
      <c r="E101" s="3"/>
      <c r="G101" s="5"/>
    </row>
  </sheetData>
  <sheetProtection selectLockedCells="1" selectUnlockedCells="1"/>
  <mergeCells count="6">
    <mergeCell ref="A1:E1"/>
    <mergeCell ref="G1:K1"/>
    <mergeCell ref="A2:E2"/>
    <mergeCell ref="G2:K2"/>
    <mergeCell ref="A3:E3"/>
    <mergeCell ref="G3:K3"/>
  </mergeCells>
  <pageMargins left="0.76" right="0.51181102362204722" top="0.39370078740157483" bottom="0.11811023622047245" header="0.35433070866141736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1'!Excel_BuiltIn__FilterDatabase</vt:lpstr>
      <vt:lpstr>'Sheet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Rosemarie</dc:creator>
  <cp:lastModifiedBy>Rosemarie</cp:lastModifiedBy>
  <cp:lastPrinted>2019-06-14T13:34:17Z</cp:lastPrinted>
  <dcterms:created xsi:type="dcterms:W3CDTF">2015-05-14T04:31:17Z</dcterms:created>
  <dcterms:modified xsi:type="dcterms:W3CDTF">2019-06-14T15:50:29Z</dcterms:modified>
</cp:coreProperties>
</file>