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2"/>
  </bookViews>
  <sheets>
    <sheet name="management accounts" sheetId="1" r:id="rId1"/>
    <sheet name="cheques" sheetId="2" r:id="rId2"/>
    <sheet name="income" sheetId="3" r:id="rId3"/>
    <sheet name="VAT" sheetId="4" r:id="rId4"/>
    <sheet name="precept" sheetId="5" r:id="rId5"/>
    <sheet name="bank rec" sheetId="6" r:id="rId6"/>
  </sheets>
  <calcPr calcId="145621"/>
</workbook>
</file>

<file path=xl/calcChain.xml><?xml version="1.0" encoding="utf-8"?>
<calcChain xmlns="http://schemas.openxmlformats.org/spreadsheetml/2006/main">
  <c r="C13" i="3" l="1"/>
  <c r="B5" i="6" l="1"/>
  <c r="B7" i="6"/>
  <c r="D29" i="2" l="1"/>
  <c r="B8" i="6" s="1"/>
  <c r="B13" i="6" s="1"/>
  <c r="B15" i="5" l="1"/>
  <c r="B12" i="5"/>
  <c r="B38" i="5"/>
  <c r="B44" i="5"/>
  <c r="B25" i="5"/>
  <c r="B4" i="5" s="1"/>
  <c r="B7" i="5" s="1"/>
  <c r="C36" i="1" l="1"/>
  <c r="D34" i="1"/>
  <c r="C34" i="1"/>
  <c r="C29" i="1"/>
  <c r="D27" i="1"/>
  <c r="C27" i="1"/>
  <c r="E12" i="4" l="1"/>
  <c r="C20" i="1"/>
  <c r="C22" i="1"/>
  <c r="D20" i="1"/>
</calcChain>
</file>

<file path=xl/sharedStrings.xml><?xml version="1.0" encoding="utf-8"?>
<sst xmlns="http://schemas.openxmlformats.org/spreadsheetml/2006/main" count="186" uniqueCount="131">
  <si>
    <t>Balance brought down</t>
  </si>
  <si>
    <t>In</t>
  </si>
  <si>
    <t>Out</t>
  </si>
  <si>
    <t>UDC Grant</t>
  </si>
  <si>
    <t>EALC Affiliation</t>
  </si>
  <si>
    <t>Payroll Services</t>
  </si>
  <si>
    <t>Clerk salary</t>
  </si>
  <si>
    <t>HMRC</t>
  </si>
  <si>
    <t>Clerk expenses</t>
  </si>
  <si>
    <t>Audit</t>
  </si>
  <si>
    <t>Insurance</t>
  </si>
  <si>
    <t>Verge cutting</t>
  </si>
  <si>
    <t>Playground Inspection</t>
  </si>
  <si>
    <t>Grant to Churchyard</t>
  </si>
  <si>
    <t>RCCE Memebrship</t>
  </si>
  <si>
    <t>Cheques paid</t>
  </si>
  <si>
    <t xml:space="preserve">EALC </t>
  </si>
  <si>
    <t>membership</t>
  </si>
  <si>
    <t>CAS</t>
  </si>
  <si>
    <t>insurance</t>
  </si>
  <si>
    <t>L Richardson</t>
  </si>
  <si>
    <t>payroll</t>
  </si>
  <si>
    <t>Perry Contracting</t>
  </si>
  <si>
    <t>grass cutting</t>
  </si>
  <si>
    <t>Wickstead</t>
  </si>
  <si>
    <t>RoSPA</t>
  </si>
  <si>
    <t>RCCE</t>
  </si>
  <si>
    <t>ARPCC</t>
  </si>
  <si>
    <t>grant</t>
  </si>
  <si>
    <t>Clerk</t>
  </si>
  <si>
    <t>M Howard</t>
  </si>
  <si>
    <t>audit</t>
  </si>
  <si>
    <t>VAT</t>
  </si>
  <si>
    <t>ECC</t>
  </si>
  <si>
    <t>UDC</t>
  </si>
  <si>
    <t>ECC Grass Cutting</t>
  </si>
  <si>
    <t>Wickstead Playgrounds</t>
  </si>
  <si>
    <t>RoSPA Inspection</t>
  </si>
  <si>
    <t>Net</t>
  </si>
  <si>
    <t>Gross</t>
  </si>
  <si>
    <t>Prodbuy Ltd</t>
  </si>
  <si>
    <t>stationery</t>
  </si>
  <si>
    <t>Clerk salary/expenses</t>
  </si>
  <si>
    <t>UDC Precept 1 of 2</t>
  </si>
  <si>
    <t>Verge Cutting</t>
  </si>
  <si>
    <t>TG Media-Vision Ltd</t>
  </si>
  <si>
    <t>diary</t>
  </si>
  <si>
    <t>final cut</t>
  </si>
  <si>
    <t>AGM</t>
  </si>
  <si>
    <t>UDC Precept 2 of 2</t>
  </si>
  <si>
    <t>EALC</t>
  </si>
  <si>
    <t>oustanding cheques</t>
  </si>
  <si>
    <t>Estmated income</t>
  </si>
  <si>
    <t>Surplus before precept</t>
  </si>
  <si>
    <t>precept demand as 2015</t>
  </si>
  <si>
    <t>Briefing</t>
  </si>
  <si>
    <t>Election Costs</t>
  </si>
  <si>
    <t>Balance at bank 26/11/2015</t>
  </si>
  <si>
    <t>outstanding cheques</t>
  </si>
  <si>
    <t>Projected income to year end</t>
  </si>
  <si>
    <t>projected spend</t>
  </si>
  <si>
    <t>Estimated balance at year end</t>
  </si>
  <si>
    <t>LTSG</t>
  </si>
  <si>
    <t>Projected budget</t>
  </si>
  <si>
    <t>Adjustments</t>
  </si>
  <si>
    <t>adjustments to budget</t>
  </si>
  <si>
    <t>SLB cost</t>
  </si>
  <si>
    <t>internal audit</t>
  </si>
  <si>
    <t>A</t>
  </si>
  <si>
    <t>projected spend to year end</t>
  </si>
  <si>
    <t>B</t>
  </si>
  <si>
    <t>C</t>
  </si>
  <si>
    <t>estimated income</t>
  </si>
  <si>
    <t>Grass cutting</t>
  </si>
  <si>
    <t>D</t>
  </si>
  <si>
    <t xml:space="preserve">suggested year end balance is 200% precept  </t>
  </si>
  <si>
    <t>Grass Cutting Programme</t>
  </si>
  <si>
    <t>£</t>
  </si>
  <si>
    <t>bank</t>
  </si>
  <si>
    <t>BACS</t>
  </si>
  <si>
    <t>For</t>
  </si>
  <si>
    <t>Precept 1 of 2</t>
  </si>
  <si>
    <t>Precept 2 of 2</t>
  </si>
  <si>
    <t>minute</t>
  </si>
  <si>
    <t>Clerk - P Roberts</t>
  </si>
  <si>
    <t>Clerk - K Weare</t>
  </si>
  <si>
    <t>May salary</t>
  </si>
  <si>
    <t>May expenses</t>
  </si>
  <si>
    <t>May PAYE</t>
  </si>
  <si>
    <t>June expenses</t>
  </si>
  <si>
    <t>Jul-Aug PAYE</t>
  </si>
  <si>
    <t>cash</t>
  </si>
  <si>
    <t>statement</t>
  </si>
  <si>
    <t>Jun-Aug salary &amp; Jul-Aug exp</t>
  </si>
  <si>
    <t>Sep-Oct PAYE</t>
  </si>
  <si>
    <t>Sep-Oct salary &amp; expenses</t>
  </si>
  <si>
    <t>Nov-Dec PAYE</t>
  </si>
  <si>
    <t>Nov-Dec salary &amp; expenses</t>
  </si>
  <si>
    <t>10/15.1</t>
  </si>
  <si>
    <t>10/15.2</t>
  </si>
  <si>
    <t>10/15.3</t>
  </si>
  <si>
    <t>10/15.4</t>
  </si>
  <si>
    <t>10/15.5</t>
  </si>
  <si>
    <t>10/15.6</t>
  </si>
  <si>
    <t>10/15.7</t>
  </si>
  <si>
    <t>23/15.1</t>
  </si>
  <si>
    <t>38/15.1</t>
  </si>
  <si>
    <t>52/15.1</t>
  </si>
  <si>
    <t>printed 8 January 2016</t>
  </si>
  <si>
    <t>Opening balance at bank</t>
  </si>
  <si>
    <t>less unpresented cheques</t>
  </si>
  <si>
    <t>Add income</t>
  </si>
  <si>
    <t>Less expenditure</t>
  </si>
  <si>
    <t>Balance sheet</t>
  </si>
  <si>
    <t>Closing balance at bank</t>
  </si>
  <si>
    <t>add unpresented cheques</t>
  </si>
  <si>
    <t>less income not yet banked</t>
  </si>
  <si>
    <t>7/16.1</t>
  </si>
  <si>
    <t>Reynolds &amp; Park</t>
  </si>
  <si>
    <t>Jan-Mar PAYE</t>
  </si>
  <si>
    <t>salary &amp; expenses</t>
  </si>
  <si>
    <t>P Honey</t>
  </si>
  <si>
    <t>R Penny</t>
  </si>
  <si>
    <t>allotment</t>
  </si>
  <si>
    <t>M Bridge</t>
  </si>
  <si>
    <t>J Gunn</t>
  </si>
  <si>
    <t xml:space="preserve">From </t>
  </si>
  <si>
    <t>All expenses are paid by cheque</t>
  </si>
  <si>
    <t>Clerk's note</t>
  </si>
  <si>
    <t>All income is banked in this account.</t>
  </si>
  <si>
    <t>25/16.1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</si>
</sst>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2" fillId="0" borderId="0" xfId="0" applyFont="1"/>
    <xf numFmtId="43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43" fontId="0" fillId="0" borderId="0" xfId="1" applyFont="1" applyAlignment="1"/>
    <xf numFmtId="2" fontId="0" fillId="0" borderId="0" xfId="0" applyNumberForma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43" fontId="2" fillId="0" borderId="0" xfId="0" applyNumberFormat="1" applyFont="1" applyAlignment="1"/>
    <xf numFmtId="43" fontId="2" fillId="0" borderId="0" xfId="0" applyNumberFormat="1" applyFont="1" applyBorder="1"/>
    <xf numFmtId="0" fontId="3" fillId="0" borderId="0" xfId="0" applyFont="1"/>
    <xf numFmtId="43" fontId="3" fillId="0" borderId="0" xfId="1" applyFont="1" applyAlignment="1"/>
    <xf numFmtId="43" fontId="0" fillId="0" borderId="0" xfId="0" applyNumberFormat="1" applyFont="1" applyAlignment="1"/>
    <xf numFmtId="43" fontId="0" fillId="0" borderId="0" xfId="1" applyFont="1"/>
    <xf numFmtId="43" fontId="3" fillId="0" borderId="0" xfId="1" applyFont="1"/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6"/>
  <sheetViews>
    <sheetView view="pageLayout" topLeftCell="A4" zoomScaleNormal="100" workbookViewId="0">
      <selection activeCell="D41" sqref="D41"/>
    </sheetView>
  </sheetViews>
  <sheetFormatPr defaultRowHeight="15" x14ac:dyDescent="0.25"/>
  <cols>
    <col min="1" max="1" width="10" bestFit="1" customWidth="1"/>
    <col min="2" max="2" width="21" bestFit="1" customWidth="1"/>
    <col min="5" max="5" width="18.5703125" customWidth="1"/>
  </cols>
  <sheetData>
    <row r="3" spans="1:5" x14ac:dyDescent="0.25">
      <c r="C3" s="1" t="s">
        <v>1</v>
      </c>
      <c r="D3" s="1" t="s">
        <v>2</v>
      </c>
    </row>
    <row r="5" spans="1:5" x14ac:dyDescent="0.25">
      <c r="A5" s="3">
        <v>42095</v>
      </c>
      <c r="B5" t="s">
        <v>0</v>
      </c>
      <c r="C5" s="2">
        <v>4919.55</v>
      </c>
      <c r="D5" s="2"/>
    </row>
    <row r="6" spans="1:5" x14ac:dyDescent="0.25">
      <c r="C6" s="2"/>
      <c r="D6" s="2"/>
    </row>
    <row r="7" spans="1:5" x14ac:dyDescent="0.25">
      <c r="B7" t="s">
        <v>43</v>
      </c>
      <c r="C7" s="2">
        <v>1260</v>
      </c>
      <c r="D7" s="2">
        <v>164.2</v>
      </c>
      <c r="E7" t="s">
        <v>6</v>
      </c>
    </row>
    <row r="8" spans="1:5" x14ac:dyDescent="0.25">
      <c r="B8" t="s">
        <v>3</v>
      </c>
      <c r="C8" s="2">
        <v>64</v>
      </c>
      <c r="D8" s="2">
        <v>71.86</v>
      </c>
      <c r="E8" t="s">
        <v>8</v>
      </c>
    </row>
    <row r="9" spans="1:5" x14ac:dyDescent="0.25">
      <c r="B9" t="s">
        <v>35</v>
      </c>
      <c r="C9" s="2">
        <v>1204.44</v>
      </c>
      <c r="D9" s="2">
        <v>41</v>
      </c>
      <c r="E9" t="s">
        <v>7</v>
      </c>
    </row>
    <row r="10" spans="1:5" x14ac:dyDescent="0.25">
      <c r="C10" s="2"/>
      <c r="D10" s="2">
        <v>100</v>
      </c>
      <c r="E10" t="s">
        <v>9</v>
      </c>
    </row>
    <row r="11" spans="1:5" x14ac:dyDescent="0.25">
      <c r="C11" s="2"/>
      <c r="D11" s="2">
        <v>60.32</v>
      </c>
      <c r="E11" t="s">
        <v>4</v>
      </c>
    </row>
    <row r="12" spans="1:5" x14ac:dyDescent="0.25">
      <c r="C12" s="2"/>
      <c r="D12" s="2">
        <v>273.04000000000002</v>
      </c>
      <c r="E12" t="s">
        <v>10</v>
      </c>
    </row>
    <row r="13" spans="1:5" x14ac:dyDescent="0.25">
      <c r="C13" s="2"/>
      <c r="D13" s="2">
        <v>6</v>
      </c>
      <c r="E13" t="s">
        <v>5</v>
      </c>
    </row>
    <row r="14" spans="1:5" x14ac:dyDescent="0.25">
      <c r="C14" s="2"/>
      <c r="D14" s="2">
        <v>414.25</v>
      </c>
      <c r="E14" t="s">
        <v>11</v>
      </c>
    </row>
    <row r="15" spans="1:5" x14ac:dyDescent="0.25">
      <c r="C15" s="2"/>
      <c r="D15" s="2">
        <v>54</v>
      </c>
      <c r="E15" t="s">
        <v>12</v>
      </c>
    </row>
    <row r="16" spans="1:5" x14ac:dyDescent="0.25">
      <c r="C16" s="2"/>
      <c r="D16" s="2">
        <v>48</v>
      </c>
      <c r="E16" t="s">
        <v>14</v>
      </c>
    </row>
    <row r="17" spans="1:5" x14ac:dyDescent="0.25">
      <c r="C17" s="2"/>
      <c r="D17" s="2">
        <v>57.34</v>
      </c>
      <c r="E17" t="s">
        <v>8</v>
      </c>
    </row>
    <row r="18" spans="1:5" x14ac:dyDescent="0.25">
      <c r="C18" s="2"/>
      <c r="D18" s="2">
        <v>100</v>
      </c>
      <c r="E18" t="s">
        <v>13</v>
      </c>
    </row>
    <row r="19" spans="1:5" x14ac:dyDescent="0.25">
      <c r="C19" s="2"/>
      <c r="D19" s="2"/>
    </row>
    <row r="20" spans="1:5" x14ac:dyDescent="0.25">
      <c r="C20" s="2">
        <f>SUM(C5:C18)</f>
        <v>7447.99</v>
      </c>
      <c r="D20" s="2">
        <f>SUM(D7:D19)</f>
        <v>1390.01</v>
      </c>
    </row>
    <row r="21" spans="1:5" x14ac:dyDescent="0.25">
      <c r="C21" s="2"/>
      <c r="D21" s="2"/>
    </row>
    <row r="22" spans="1:5" x14ac:dyDescent="0.25">
      <c r="A22" s="3">
        <v>42261</v>
      </c>
      <c r="B22" t="s">
        <v>0</v>
      </c>
      <c r="C22" s="2">
        <f>SUM(C20-D20)</f>
        <v>6057.98</v>
      </c>
    </row>
    <row r="23" spans="1:5" x14ac:dyDescent="0.25">
      <c r="B23" t="s">
        <v>49</v>
      </c>
      <c r="C23" s="2">
        <v>1260</v>
      </c>
    </row>
    <row r="24" spans="1:5" x14ac:dyDescent="0.25">
      <c r="D24" s="2">
        <v>41</v>
      </c>
      <c r="E24" t="s">
        <v>7</v>
      </c>
    </row>
    <row r="25" spans="1:5" x14ac:dyDescent="0.25">
      <c r="D25" s="2">
        <v>284.89</v>
      </c>
      <c r="E25" t="s">
        <v>42</v>
      </c>
    </row>
    <row r="26" spans="1:5" x14ac:dyDescent="0.25">
      <c r="D26" s="2"/>
    </row>
    <row r="27" spans="1:5" x14ac:dyDescent="0.25">
      <c r="C27" s="2">
        <f>SUM(C22:C23)</f>
        <v>7317.98</v>
      </c>
      <c r="D27" s="2">
        <f>SUM(D24:D26)</f>
        <v>325.89</v>
      </c>
    </row>
    <row r="28" spans="1:5" x14ac:dyDescent="0.25">
      <c r="C28" s="2"/>
      <c r="D28" s="2"/>
    </row>
    <row r="29" spans="1:5" x14ac:dyDescent="0.25">
      <c r="A29" s="3">
        <v>42318</v>
      </c>
      <c r="B29" t="s">
        <v>0</v>
      </c>
      <c r="C29" s="2">
        <f>SUM(C27-D27)</f>
        <v>6992.0899999999992</v>
      </c>
      <c r="D29" s="2">
        <v>790.19</v>
      </c>
      <c r="E29" t="s">
        <v>44</v>
      </c>
    </row>
    <row r="30" spans="1:5" x14ac:dyDescent="0.25">
      <c r="D30" s="2">
        <v>41</v>
      </c>
      <c r="E30" t="s">
        <v>7</v>
      </c>
    </row>
    <row r="31" spans="1:5" x14ac:dyDescent="0.25">
      <c r="D31">
        <v>212.78</v>
      </c>
      <c r="E31" t="s">
        <v>42</v>
      </c>
    </row>
    <row r="32" spans="1:5" x14ac:dyDescent="0.25">
      <c r="D32" s="2">
        <v>3</v>
      </c>
      <c r="E32" t="s">
        <v>50</v>
      </c>
    </row>
    <row r="34" spans="1:4" x14ac:dyDescent="0.25">
      <c r="C34" s="2">
        <f>SUM(C29:C33)</f>
        <v>6992.0899999999992</v>
      </c>
      <c r="D34" s="2">
        <f>SUM(D29:D33)</f>
        <v>1046.97</v>
      </c>
    </row>
    <row r="36" spans="1:4" x14ac:dyDescent="0.25">
      <c r="A36" s="3">
        <v>42380</v>
      </c>
      <c r="B36" t="s">
        <v>0</v>
      </c>
      <c r="C36" s="2">
        <f>SUM(C34-D34)</f>
        <v>5945.119999999999</v>
      </c>
    </row>
  </sheetData>
  <pageMargins left="0.7" right="0.7" top="0.75" bottom="0.75" header="0.3" footer="0.3"/>
  <pageSetup paperSize="9" orientation="portrait" r:id="rId1"/>
  <headerFooter>
    <oddHeader>&amp;LAythorpe Roding Parish Council&amp;RManagement Accounts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Layout" topLeftCell="A19" zoomScaleNormal="100" workbookViewId="0">
      <selection activeCell="F26" sqref="F26"/>
    </sheetView>
  </sheetViews>
  <sheetFormatPr defaultRowHeight="15" x14ac:dyDescent="0.25"/>
  <cols>
    <col min="1" max="1" width="9.140625" style="1"/>
    <col min="2" max="2" width="16.42578125" bestFit="1" customWidth="1"/>
    <col min="3" max="3" width="24.7109375" bestFit="1" customWidth="1"/>
    <col min="5" max="5" width="11.85546875" style="1" bestFit="1" customWidth="1"/>
  </cols>
  <sheetData>
    <row r="1" spans="1:6" x14ac:dyDescent="0.25">
      <c r="A1" s="23" t="s">
        <v>15</v>
      </c>
      <c r="E1" s="1" t="s">
        <v>92</v>
      </c>
      <c r="F1" t="s">
        <v>83</v>
      </c>
    </row>
    <row r="3" spans="1:6" x14ac:dyDescent="0.25">
      <c r="A3" s="1">
        <v>372</v>
      </c>
      <c r="B3" t="s">
        <v>84</v>
      </c>
      <c r="C3" t="s">
        <v>86</v>
      </c>
      <c r="D3" s="2">
        <v>164.2</v>
      </c>
      <c r="E3" s="21">
        <v>57</v>
      </c>
      <c r="F3" t="s">
        <v>98</v>
      </c>
    </row>
    <row r="4" spans="1:6" x14ac:dyDescent="0.25">
      <c r="A4" s="1">
        <v>373</v>
      </c>
      <c r="B4" t="s">
        <v>84</v>
      </c>
      <c r="C4" t="s">
        <v>87</v>
      </c>
      <c r="D4">
        <v>71.86</v>
      </c>
      <c r="E4" s="21">
        <v>57</v>
      </c>
      <c r="F4" t="s">
        <v>99</v>
      </c>
    </row>
    <row r="5" spans="1:6" x14ac:dyDescent="0.25">
      <c r="A5" s="1">
        <v>374</v>
      </c>
      <c r="B5" t="s">
        <v>7</v>
      </c>
      <c r="C5" t="s">
        <v>88</v>
      </c>
      <c r="D5" s="2">
        <v>41</v>
      </c>
      <c r="E5" s="21">
        <v>57</v>
      </c>
      <c r="F5" t="s">
        <v>100</v>
      </c>
    </row>
    <row r="6" spans="1:6" x14ac:dyDescent="0.25">
      <c r="A6" s="1">
        <v>375</v>
      </c>
      <c r="B6" t="s">
        <v>30</v>
      </c>
      <c r="C6" t="s">
        <v>31</v>
      </c>
      <c r="D6" s="2">
        <v>100</v>
      </c>
      <c r="E6" s="21">
        <v>57</v>
      </c>
      <c r="F6" t="s">
        <v>101</v>
      </c>
    </row>
    <row r="7" spans="1:6" x14ac:dyDescent="0.25">
      <c r="A7" s="1">
        <v>376</v>
      </c>
      <c r="B7" t="s">
        <v>16</v>
      </c>
      <c r="C7" t="s">
        <v>17</v>
      </c>
      <c r="D7">
        <v>60.32</v>
      </c>
      <c r="E7" s="21">
        <v>57</v>
      </c>
      <c r="F7" t="s">
        <v>102</v>
      </c>
    </row>
    <row r="8" spans="1:6" x14ac:dyDescent="0.25">
      <c r="A8" s="1">
        <v>377</v>
      </c>
      <c r="B8" t="s">
        <v>18</v>
      </c>
      <c r="C8" t="s">
        <v>19</v>
      </c>
      <c r="D8">
        <v>273.04000000000002</v>
      </c>
      <c r="E8" s="21">
        <v>57</v>
      </c>
      <c r="F8" t="s">
        <v>103</v>
      </c>
    </row>
    <row r="9" spans="1:6" x14ac:dyDescent="0.25">
      <c r="A9" s="1">
        <v>378</v>
      </c>
      <c r="B9" t="s">
        <v>20</v>
      </c>
      <c r="C9" t="s">
        <v>21</v>
      </c>
      <c r="D9" s="2">
        <v>6</v>
      </c>
      <c r="E9" s="21">
        <v>58</v>
      </c>
      <c r="F9" t="s">
        <v>104</v>
      </c>
    </row>
    <row r="10" spans="1:6" x14ac:dyDescent="0.25">
      <c r="A10" s="24">
        <v>379</v>
      </c>
      <c r="B10" t="s">
        <v>22</v>
      </c>
      <c r="C10" t="s">
        <v>23</v>
      </c>
      <c r="D10">
        <v>414.25</v>
      </c>
      <c r="E10" s="21">
        <v>59</v>
      </c>
      <c r="F10" t="s">
        <v>105</v>
      </c>
    </row>
    <row r="11" spans="1:6" x14ac:dyDescent="0.25">
      <c r="A11" s="24">
        <v>380</v>
      </c>
      <c r="B11" t="s">
        <v>24</v>
      </c>
      <c r="C11" t="s">
        <v>25</v>
      </c>
      <c r="D11" s="2">
        <v>54</v>
      </c>
      <c r="E11" s="21">
        <v>59</v>
      </c>
      <c r="F11" t="s">
        <v>105</v>
      </c>
    </row>
    <row r="12" spans="1:6" x14ac:dyDescent="0.25">
      <c r="A12" s="24">
        <v>381</v>
      </c>
      <c r="B12" t="s">
        <v>26</v>
      </c>
      <c r="C12" t="s">
        <v>17</v>
      </c>
      <c r="D12" s="2">
        <v>48</v>
      </c>
      <c r="E12" s="21">
        <v>59</v>
      </c>
      <c r="F12" t="s">
        <v>105</v>
      </c>
    </row>
    <row r="13" spans="1:6" x14ac:dyDescent="0.25">
      <c r="A13" s="24">
        <v>382</v>
      </c>
      <c r="B13" t="s">
        <v>85</v>
      </c>
      <c r="C13" t="s">
        <v>89</v>
      </c>
      <c r="D13" s="2">
        <v>57.34</v>
      </c>
      <c r="E13" s="21">
        <v>59</v>
      </c>
      <c r="F13" t="s">
        <v>105</v>
      </c>
    </row>
    <row r="14" spans="1:6" x14ac:dyDescent="0.25">
      <c r="A14" s="24">
        <v>383</v>
      </c>
      <c r="B14" t="s">
        <v>27</v>
      </c>
      <c r="C14" t="s">
        <v>28</v>
      </c>
      <c r="D14" s="2">
        <v>100</v>
      </c>
      <c r="E14" s="21">
        <v>59</v>
      </c>
      <c r="F14" t="s">
        <v>105</v>
      </c>
    </row>
    <row r="15" spans="1:6" x14ac:dyDescent="0.25">
      <c r="A15" s="24">
        <v>384</v>
      </c>
      <c r="B15" t="s">
        <v>7</v>
      </c>
      <c r="C15" t="s">
        <v>90</v>
      </c>
      <c r="D15" s="2">
        <v>41</v>
      </c>
      <c r="E15" s="21">
        <v>60</v>
      </c>
      <c r="F15" t="s">
        <v>106</v>
      </c>
    </row>
    <row r="16" spans="1:6" x14ac:dyDescent="0.25">
      <c r="A16" s="24">
        <v>385</v>
      </c>
      <c r="B16" t="s">
        <v>85</v>
      </c>
      <c r="C16" t="s">
        <v>93</v>
      </c>
      <c r="D16" s="2">
        <v>284.89</v>
      </c>
      <c r="E16" s="21">
        <v>60</v>
      </c>
      <c r="F16" t="s">
        <v>106</v>
      </c>
    </row>
    <row r="17" spans="1:6" x14ac:dyDescent="0.25">
      <c r="A17" s="1">
        <v>386</v>
      </c>
      <c r="B17" t="s">
        <v>22</v>
      </c>
      <c r="C17" t="s">
        <v>47</v>
      </c>
      <c r="D17" s="2">
        <v>790.19</v>
      </c>
      <c r="E17" s="21">
        <v>61</v>
      </c>
      <c r="F17" t="s">
        <v>107</v>
      </c>
    </row>
    <row r="18" spans="1:6" x14ac:dyDescent="0.25">
      <c r="A18" s="1">
        <v>387</v>
      </c>
      <c r="B18" t="s">
        <v>7</v>
      </c>
      <c r="C18" t="s">
        <v>94</v>
      </c>
      <c r="D18" s="2">
        <v>41</v>
      </c>
      <c r="E18" s="21">
        <v>61</v>
      </c>
      <c r="F18" t="s">
        <v>107</v>
      </c>
    </row>
    <row r="19" spans="1:6" x14ac:dyDescent="0.25">
      <c r="A19" s="1">
        <v>388</v>
      </c>
      <c r="B19" t="s">
        <v>29</v>
      </c>
      <c r="C19" t="s">
        <v>95</v>
      </c>
      <c r="D19" s="2">
        <v>212.78</v>
      </c>
      <c r="E19" s="21">
        <v>61</v>
      </c>
      <c r="F19" t="s">
        <v>107</v>
      </c>
    </row>
    <row r="20" spans="1:6" x14ac:dyDescent="0.25">
      <c r="A20" s="1">
        <v>389</v>
      </c>
      <c r="B20" t="s">
        <v>16</v>
      </c>
      <c r="C20" t="s">
        <v>48</v>
      </c>
      <c r="D20" s="2">
        <v>3</v>
      </c>
      <c r="E20" s="21">
        <v>61</v>
      </c>
      <c r="F20" t="s">
        <v>107</v>
      </c>
    </row>
    <row r="21" spans="1:6" x14ac:dyDescent="0.25">
      <c r="A21" s="1">
        <v>390</v>
      </c>
      <c r="B21" t="s">
        <v>16</v>
      </c>
      <c r="C21" t="s">
        <v>55</v>
      </c>
      <c r="D21" s="2">
        <v>7.5</v>
      </c>
      <c r="E21" s="21">
        <v>63</v>
      </c>
      <c r="F21" t="s">
        <v>117</v>
      </c>
    </row>
    <row r="22" spans="1:6" x14ac:dyDescent="0.25">
      <c r="A22" s="1">
        <v>391</v>
      </c>
      <c r="B22" t="s">
        <v>34</v>
      </c>
      <c r="C22" t="s">
        <v>56</v>
      </c>
      <c r="D22" s="2">
        <v>103.37</v>
      </c>
      <c r="E22" s="21">
        <v>63</v>
      </c>
      <c r="F22" t="s">
        <v>117</v>
      </c>
    </row>
    <row r="23" spans="1:6" x14ac:dyDescent="0.25">
      <c r="A23" s="1">
        <v>392</v>
      </c>
      <c r="B23" t="s">
        <v>7</v>
      </c>
      <c r="C23" t="s">
        <v>96</v>
      </c>
      <c r="D23" s="2">
        <v>41</v>
      </c>
      <c r="E23" s="21">
        <v>63</v>
      </c>
      <c r="F23" t="s">
        <v>117</v>
      </c>
    </row>
    <row r="24" spans="1:6" x14ac:dyDescent="0.25">
      <c r="A24" s="1">
        <v>393</v>
      </c>
      <c r="B24" t="s">
        <v>29</v>
      </c>
      <c r="C24" t="s">
        <v>97</v>
      </c>
      <c r="D24" s="2">
        <v>198.75</v>
      </c>
      <c r="E24" s="21">
        <v>63</v>
      </c>
      <c r="F24" t="s">
        <v>117</v>
      </c>
    </row>
    <row r="25" spans="1:6" x14ac:dyDescent="0.25">
      <c r="A25" s="1">
        <v>394</v>
      </c>
      <c r="B25" t="s">
        <v>7</v>
      </c>
      <c r="C25" t="s">
        <v>119</v>
      </c>
      <c r="D25" s="2">
        <v>62</v>
      </c>
      <c r="E25" s="21"/>
      <c r="F25" t="s">
        <v>130</v>
      </c>
    </row>
    <row r="26" spans="1:6" x14ac:dyDescent="0.25">
      <c r="A26" s="1">
        <v>395</v>
      </c>
      <c r="B26" t="s">
        <v>29</v>
      </c>
      <c r="C26" t="s">
        <v>120</v>
      </c>
      <c r="D26" s="2">
        <v>289.61</v>
      </c>
      <c r="F26" t="s">
        <v>130</v>
      </c>
    </row>
    <row r="29" spans="1:6" x14ac:dyDescent="0.25">
      <c r="D29" s="2">
        <f>SUM(D3:D26)</f>
        <v>3465.1000000000004</v>
      </c>
      <c r="E29" s="22"/>
    </row>
    <row r="31" spans="1:6" x14ac:dyDescent="0.25">
      <c r="B31" s="16"/>
    </row>
    <row r="32" spans="1:6" x14ac:dyDescent="0.25">
      <c r="A32" s="26" t="s">
        <v>128</v>
      </c>
      <c r="B32" s="27"/>
      <c r="C32" s="27"/>
    </row>
    <row r="33" spans="1:3" x14ac:dyDescent="0.25">
      <c r="A33" s="26" t="s">
        <v>127</v>
      </c>
      <c r="B33" s="27"/>
      <c r="C33" s="27"/>
    </row>
  </sheetData>
  <sheetProtection selectLockedCells="1" selectUnlockedCells="1"/>
  <pageMargins left="0.7" right="0.7" top="0.75" bottom="0.75" header="0.3" footer="0.3"/>
  <pageSetup paperSize="9" orientation="portrait" horizontalDpi="300" verticalDpi="300" r:id="rId1"/>
  <headerFooter>
    <oddHeader>&amp;LAythorpe Roding Parish Council&amp;C2015-2016
expenses</oddHeader>
    <oddFooter>&amp;LKW 21/3/16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Layout" topLeftCell="A7" zoomScaleNormal="100" workbookViewId="0">
      <selection activeCell="D17" sqref="D17"/>
    </sheetView>
  </sheetViews>
  <sheetFormatPr defaultRowHeight="15" x14ac:dyDescent="0.25"/>
  <cols>
    <col min="1" max="1" width="20.85546875" bestFit="1" customWidth="1"/>
    <col min="2" max="2" width="23.5703125" bestFit="1" customWidth="1"/>
    <col min="3" max="3" width="9.5703125" bestFit="1" customWidth="1"/>
    <col min="4" max="4" width="9.140625" style="1"/>
    <col min="5" max="5" width="10.7109375" bestFit="1" customWidth="1"/>
  </cols>
  <sheetData>
    <row r="1" spans="1:6" x14ac:dyDescent="0.25">
      <c r="A1" t="s">
        <v>126</v>
      </c>
      <c r="B1" t="s">
        <v>80</v>
      </c>
      <c r="C1" s="1" t="s">
        <v>77</v>
      </c>
      <c r="E1" t="s">
        <v>78</v>
      </c>
    </row>
    <row r="3" spans="1:6" x14ac:dyDescent="0.25">
      <c r="A3" t="s">
        <v>34</v>
      </c>
      <c r="B3" t="s">
        <v>81</v>
      </c>
      <c r="C3" s="19">
        <v>1260</v>
      </c>
      <c r="D3" s="1">
        <v>56</v>
      </c>
      <c r="E3" s="4">
        <v>42109</v>
      </c>
      <c r="F3" t="s">
        <v>79</v>
      </c>
    </row>
    <row r="4" spans="1:6" x14ac:dyDescent="0.25">
      <c r="A4" t="s">
        <v>34</v>
      </c>
      <c r="B4" t="s">
        <v>62</v>
      </c>
      <c r="C4" s="19">
        <v>64</v>
      </c>
      <c r="D4" s="1">
        <v>57</v>
      </c>
      <c r="E4" s="4">
        <v>42139</v>
      </c>
      <c r="F4" t="s">
        <v>79</v>
      </c>
    </row>
    <row r="5" spans="1:6" x14ac:dyDescent="0.25">
      <c r="A5" t="s">
        <v>33</v>
      </c>
      <c r="B5" t="s">
        <v>76</v>
      </c>
      <c r="C5" s="19">
        <v>1204.44</v>
      </c>
      <c r="D5" s="1">
        <v>58</v>
      </c>
      <c r="E5" s="4">
        <v>42174</v>
      </c>
      <c r="F5" t="s">
        <v>79</v>
      </c>
    </row>
    <row r="6" spans="1:6" x14ac:dyDescent="0.25">
      <c r="A6" t="s">
        <v>34</v>
      </c>
      <c r="B6" t="s">
        <v>82</v>
      </c>
      <c r="C6" s="19">
        <v>1260</v>
      </c>
      <c r="D6" s="1">
        <v>60</v>
      </c>
      <c r="E6" s="4">
        <v>42262</v>
      </c>
      <c r="F6" t="s">
        <v>79</v>
      </c>
    </row>
    <row r="7" spans="1:6" x14ac:dyDescent="0.25">
      <c r="A7" t="s">
        <v>121</v>
      </c>
      <c r="B7" s="23" t="s">
        <v>123</v>
      </c>
      <c r="C7" s="19">
        <v>10</v>
      </c>
      <c r="D7" s="1">
        <v>62</v>
      </c>
      <c r="E7" s="4">
        <v>42374</v>
      </c>
      <c r="F7" t="s">
        <v>91</v>
      </c>
    </row>
    <row r="8" spans="1:6" x14ac:dyDescent="0.25">
      <c r="A8" t="s">
        <v>122</v>
      </c>
      <c r="B8" s="23" t="s">
        <v>123</v>
      </c>
      <c r="C8" s="19">
        <v>5</v>
      </c>
      <c r="D8" s="1">
        <v>62</v>
      </c>
      <c r="E8" s="4">
        <v>42374</v>
      </c>
      <c r="F8" t="s">
        <v>91</v>
      </c>
    </row>
    <row r="9" spans="1:6" x14ac:dyDescent="0.25">
      <c r="A9" t="s">
        <v>118</v>
      </c>
      <c r="B9" s="23" t="s">
        <v>123</v>
      </c>
      <c r="C9" s="19">
        <v>20</v>
      </c>
      <c r="D9" s="1">
        <v>63</v>
      </c>
      <c r="E9" s="4">
        <v>42382</v>
      </c>
      <c r="F9" t="s">
        <v>91</v>
      </c>
    </row>
    <row r="10" spans="1:6" x14ac:dyDescent="0.25">
      <c r="A10" t="s">
        <v>124</v>
      </c>
      <c r="B10" s="23" t="s">
        <v>123</v>
      </c>
      <c r="C10" s="19">
        <v>5</v>
      </c>
      <c r="D10" s="1">
        <v>63</v>
      </c>
      <c r="E10" s="4">
        <v>42388</v>
      </c>
      <c r="F10" t="s">
        <v>91</v>
      </c>
    </row>
    <row r="11" spans="1:6" x14ac:dyDescent="0.25">
      <c r="A11" t="s">
        <v>125</v>
      </c>
      <c r="B11" s="23" t="s">
        <v>123</v>
      </c>
      <c r="C11" s="19">
        <v>5</v>
      </c>
      <c r="D11" s="1">
        <v>64</v>
      </c>
      <c r="E11" s="25">
        <v>42436</v>
      </c>
      <c r="F11" t="s">
        <v>91</v>
      </c>
    </row>
    <row r="12" spans="1:6" x14ac:dyDescent="0.25">
      <c r="C12" s="19"/>
      <c r="E12" s="4"/>
    </row>
    <row r="13" spans="1:6" x14ac:dyDescent="0.25">
      <c r="C13" s="6">
        <f>SUM(C3:C12)</f>
        <v>3833.44</v>
      </c>
    </row>
    <row r="14" spans="1:6" x14ac:dyDescent="0.25">
      <c r="D14" s="22"/>
    </row>
    <row r="15" spans="1:6" x14ac:dyDescent="0.25">
      <c r="D15" s="22"/>
    </row>
    <row r="17" spans="1:4" x14ac:dyDescent="0.25">
      <c r="A17" s="27" t="s">
        <v>128</v>
      </c>
      <c r="B17" s="27"/>
      <c r="D17" s="22"/>
    </row>
    <row r="18" spans="1:4" x14ac:dyDescent="0.25">
      <c r="A18" s="27" t="s">
        <v>129</v>
      </c>
      <c r="B18" s="27"/>
    </row>
    <row r="22" spans="1:4" x14ac:dyDescent="0.25">
      <c r="A22" s="16"/>
    </row>
  </sheetData>
  <sheetProtection password="CF43" sheet="1" objects="1" scenarios="1" selectLockedCells="1" selectUnlockedCells="1"/>
  <pageMargins left="0.7" right="0.7" top="0.75" bottom="0.75" header="0.3" footer="0.3"/>
  <pageSetup paperSize="9" orientation="portrait" horizontalDpi="300" verticalDpi="300" r:id="rId1"/>
  <headerFooter>
    <oddHeader>&amp;LAythorpe Roding Parish Council&amp;CINCOME
2015-2016</oddHeader>
    <oddFooter>&amp;CKW 21/3/16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K17" sqref="K17"/>
    </sheetView>
  </sheetViews>
  <sheetFormatPr defaultRowHeight="15" x14ac:dyDescent="0.25"/>
  <cols>
    <col min="1" max="1" width="10.7109375" bestFit="1" customWidth="1"/>
    <col min="2" max="2" width="21.85546875" bestFit="1" customWidth="1"/>
    <col min="3" max="3" width="16.5703125" bestFit="1" customWidth="1"/>
  </cols>
  <sheetData>
    <row r="1" spans="1:6" x14ac:dyDescent="0.25">
      <c r="A1" t="s">
        <v>32</v>
      </c>
    </row>
    <row r="2" spans="1:6" x14ac:dyDescent="0.25">
      <c r="D2" t="s">
        <v>38</v>
      </c>
      <c r="E2" t="s">
        <v>32</v>
      </c>
      <c r="F2" t="s">
        <v>39</v>
      </c>
    </row>
    <row r="4" spans="1:6" x14ac:dyDescent="0.25">
      <c r="A4" s="4">
        <v>42178</v>
      </c>
      <c r="B4" t="s">
        <v>40</v>
      </c>
      <c r="C4" t="s">
        <v>41</v>
      </c>
      <c r="D4">
        <v>5.82</v>
      </c>
      <c r="E4">
        <v>1.17</v>
      </c>
      <c r="F4">
        <v>6.99</v>
      </c>
    </row>
    <row r="5" spans="1:6" x14ac:dyDescent="0.25">
      <c r="A5" s="4">
        <v>42185</v>
      </c>
      <c r="B5" t="s">
        <v>36</v>
      </c>
      <c r="C5" t="s">
        <v>37</v>
      </c>
      <c r="D5" s="2">
        <v>45</v>
      </c>
      <c r="E5" s="2">
        <v>9</v>
      </c>
      <c r="F5" s="2">
        <v>54</v>
      </c>
    </row>
    <row r="6" spans="1:6" x14ac:dyDescent="0.25">
      <c r="A6" s="4">
        <v>42234</v>
      </c>
      <c r="B6" t="s">
        <v>45</v>
      </c>
      <c r="C6" t="s">
        <v>46</v>
      </c>
      <c r="D6">
        <v>5.9</v>
      </c>
      <c r="E6">
        <v>1.01</v>
      </c>
      <c r="F6">
        <v>6.94</v>
      </c>
    </row>
    <row r="12" spans="1:6" x14ac:dyDescent="0.25">
      <c r="E12" s="2">
        <f>SUM(E4:E11)</f>
        <v>11.18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topLeftCell="A73" workbookViewId="0">
      <selection activeCell="E19" sqref="E19"/>
    </sheetView>
  </sheetViews>
  <sheetFormatPr defaultRowHeight="15" x14ac:dyDescent="0.25"/>
  <cols>
    <col min="1" max="1" width="35.140625" bestFit="1" customWidth="1"/>
    <col min="2" max="2" width="9.5703125" style="7" bestFit="1" customWidth="1"/>
    <col min="5" max="5" width="9.5703125" bestFit="1" customWidth="1"/>
  </cols>
  <sheetData>
    <row r="2" spans="1:5" x14ac:dyDescent="0.25">
      <c r="A2" t="s">
        <v>57</v>
      </c>
      <c r="B2" s="9">
        <v>5945.12</v>
      </c>
    </row>
    <row r="3" spans="1:5" x14ac:dyDescent="0.25">
      <c r="A3" t="s">
        <v>59</v>
      </c>
      <c r="B3" s="9">
        <v>0</v>
      </c>
    </row>
    <row r="4" spans="1:5" x14ac:dyDescent="0.25">
      <c r="A4" t="s">
        <v>51</v>
      </c>
      <c r="B4" s="9">
        <f>$B$25</f>
        <v>110.87</v>
      </c>
      <c r="C4" t="s">
        <v>68</v>
      </c>
    </row>
    <row r="5" spans="1:5" x14ac:dyDescent="0.25">
      <c r="A5" t="s">
        <v>69</v>
      </c>
      <c r="B5" s="9">
        <v>0</v>
      </c>
      <c r="C5" t="s">
        <v>70</v>
      </c>
    </row>
    <row r="6" spans="1:5" x14ac:dyDescent="0.25">
      <c r="B6" s="9"/>
    </row>
    <row r="7" spans="1:5" x14ac:dyDescent="0.25">
      <c r="A7" t="s">
        <v>61</v>
      </c>
      <c r="B7" s="9">
        <f>SUM(B2,B3-B4-B5)</f>
        <v>5834.25</v>
      </c>
    </row>
    <row r="8" spans="1:5" x14ac:dyDescent="0.25">
      <c r="A8" t="s">
        <v>52</v>
      </c>
      <c r="B8" s="9">
        <v>1257.44</v>
      </c>
      <c r="C8" t="s">
        <v>71</v>
      </c>
    </row>
    <row r="9" spans="1:5" x14ac:dyDescent="0.25">
      <c r="A9" t="s">
        <v>63</v>
      </c>
      <c r="B9" s="9">
        <v>-3464.98</v>
      </c>
    </row>
    <row r="10" spans="1:5" x14ac:dyDescent="0.25">
      <c r="A10" t="s">
        <v>64</v>
      </c>
      <c r="B10" s="9">
        <v>-200</v>
      </c>
      <c r="C10" t="s">
        <v>74</v>
      </c>
    </row>
    <row r="11" spans="1:5" x14ac:dyDescent="0.25">
      <c r="B11" s="13"/>
      <c r="E11" s="6"/>
    </row>
    <row r="12" spans="1:5" s="5" customFormat="1" x14ac:dyDescent="0.25">
      <c r="A12" s="5" t="s">
        <v>53</v>
      </c>
      <c r="B12" s="14">
        <f>SUM(B7:B10)</f>
        <v>3426.7100000000005</v>
      </c>
      <c r="E12" s="15"/>
    </row>
    <row r="13" spans="1:5" x14ac:dyDescent="0.25">
      <c r="A13" s="16" t="s">
        <v>54</v>
      </c>
      <c r="B13" s="17">
        <v>2520</v>
      </c>
      <c r="E13" s="6"/>
    </row>
    <row r="14" spans="1:5" x14ac:dyDescent="0.25">
      <c r="B14" s="13"/>
    </row>
    <row r="15" spans="1:5" x14ac:dyDescent="0.25">
      <c r="A15" s="5"/>
      <c r="B15" s="18">
        <f>SUM(B12:B13)</f>
        <v>5946.7100000000009</v>
      </c>
      <c r="C15" s="8">
        <v>2.36</v>
      </c>
    </row>
    <row r="19" spans="1:3" x14ac:dyDescent="0.25">
      <c r="B19" s="11" t="s">
        <v>58</v>
      </c>
      <c r="C19" s="11"/>
    </row>
    <row r="20" spans="1:3" x14ac:dyDescent="0.25">
      <c r="A20">
        <v>390</v>
      </c>
      <c r="B20" s="10">
        <v>7.5</v>
      </c>
    </row>
    <row r="21" spans="1:3" x14ac:dyDescent="0.25">
      <c r="A21">
        <v>391</v>
      </c>
      <c r="B21" s="7">
        <v>103.37</v>
      </c>
    </row>
    <row r="22" spans="1:3" x14ac:dyDescent="0.25">
      <c r="A22">
        <v>392</v>
      </c>
    </row>
    <row r="23" spans="1:3" x14ac:dyDescent="0.25">
      <c r="A23">
        <v>393</v>
      </c>
    </row>
    <row r="25" spans="1:3" x14ac:dyDescent="0.25">
      <c r="A25" s="7" t="s">
        <v>68</v>
      </c>
      <c r="B25" s="10">
        <f>SUM(B20:B24)</f>
        <v>110.87</v>
      </c>
    </row>
    <row r="27" spans="1:3" x14ac:dyDescent="0.25">
      <c r="B27" s="12" t="s">
        <v>60</v>
      </c>
    </row>
    <row r="28" spans="1:3" x14ac:dyDescent="0.25">
      <c r="A28" s="7" t="s">
        <v>29</v>
      </c>
    </row>
    <row r="29" spans="1:3" x14ac:dyDescent="0.25">
      <c r="A29" s="7" t="s">
        <v>7</v>
      </c>
    </row>
    <row r="31" spans="1:3" x14ac:dyDescent="0.25">
      <c r="A31" s="7" t="s">
        <v>70</v>
      </c>
    </row>
    <row r="32" spans="1:3" x14ac:dyDescent="0.25">
      <c r="A32" s="7"/>
    </row>
    <row r="33" spans="1:2" x14ac:dyDescent="0.25">
      <c r="B33" s="12" t="s">
        <v>72</v>
      </c>
    </row>
    <row r="35" spans="1:2" x14ac:dyDescent="0.25">
      <c r="A35" s="7" t="s">
        <v>73</v>
      </c>
      <c r="B35" s="7">
        <v>1204.44</v>
      </c>
    </row>
    <row r="36" spans="1:2" x14ac:dyDescent="0.25">
      <c r="A36" s="7" t="s">
        <v>62</v>
      </c>
      <c r="B36" s="10">
        <v>53</v>
      </c>
    </row>
    <row r="37" spans="1:2" x14ac:dyDescent="0.25">
      <c r="A37" s="7"/>
      <c r="B37" s="10"/>
    </row>
    <row r="38" spans="1:2" x14ac:dyDescent="0.25">
      <c r="A38" s="7" t="s">
        <v>71</v>
      </c>
      <c r="B38" s="10">
        <f>SUM(B35:B37)</f>
        <v>1257.44</v>
      </c>
    </row>
    <row r="39" spans="1:2" x14ac:dyDescent="0.25">
      <c r="B39" s="11" t="s">
        <v>65</v>
      </c>
    </row>
    <row r="41" spans="1:2" x14ac:dyDescent="0.25">
      <c r="A41" s="7" t="s">
        <v>66</v>
      </c>
      <c r="B41" s="10">
        <v>100</v>
      </c>
    </row>
    <row r="42" spans="1:2" x14ac:dyDescent="0.25">
      <c r="A42" s="7" t="s">
        <v>67</v>
      </c>
      <c r="B42" s="10">
        <v>100</v>
      </c>
    </row>
    <row r="44" spans="1:2" x14ac:dyDescent="0.25">
      <c r="A44" s="7" t="s">
        <v>74</v>
      </c>
      <c r="B44" s="10">
        <f>SUM(B41:B43)</f>
        <v>200</v>
      </c>
    </row>
    <row r="47" spans="1:2" x14ac:dyDescent="0.25">
      <c r="A47" t="s">
        <v>75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5"/>
  <sheetViews>
    <sheetView workbookViewId="0">
      <selection activeCell="A17" sqref="A17"/>
    </sheetView>
  </sheetViews>
  <sheetFormatPr defaultRowHeight="15" x14ac:dyDescent="0.25"/>
  <cols>
    <col min="1" max="1" width="29.42578125" bestFit="1" customWidth="1"/>
    <col min="2" max="2" width="9.5703125" style="19" bestFit="1" customWidth="1"/>
    <col min="3" max="3" width="9.5703125" bestFit="1" customWidth="1"/>
    <col min="4" max="4" width="10.140625" style="1" bestFit="1" customWidth="1"/>
  </cols>
  <sheetData>
    <row r="2" spans="1:3" x14ac:dyDescent="0.25">
      <c r="A2" t="s">
        <v>109</v>
      </c>
      <c r="B2" s="19">
        <v>4919.55</v>
      </c>
    </row>
    <row r="3" spans="1:3" x14ac:dyDescent="0.25">
      <c r="A3" t="s">
        <v>110</v>
      </c>
      <c r="B3" s="20">
        <v>0</v>
      </c>
    </row>
    <row r="5" spans="1:3" x14ac:dyDescent="0.25">
      <c r="A5" t="s">
        <v>113</v>
      </c>
      <c r="B5" s="19">
        <f>SUM(B2-B3)</f>
        <v>4919.55</v>
      </c>
    </row>
    <row r="7" spans="1:3" x14ac:dyDescent="0.25">
      <c r="A7" t="s">
        <v>111</v>
      </c>
      <c r="B7" s="19">
        <f>income!$C$13</f>
        <v>3833.44</v>
      </c>
    </row>
    <row r="8" spans="1:3" x14ac:dyDescent="0.25">
      <c r="A8" t="s">
        <v>112</v>
      </c>
      <c r="B8" s="20">
        <f>cheques!$E$29</f>
        <v>0</v>
      </c>
    </row>
    <row r="10" spans="1:3" x14ac:dyDescent="0.25">
      <c r="A10" t="s">
        <v>115</v>
      </c>
      <c r="B10" s="19">
        <v>350.62</v>
      </c>
    </row>
    <row r="11" spans="1:3" x14ac:dyDescent="0.25">
      <c r="A11" t="s">
        <v>116</v>
      </c>
      <c r="B11" s="20">
        <v>15</v>
      </c>
      <c r="C11" s="6"/>
    </row>
    <row r="12" spans="1:3" x14ac:dyDescent="0.25">
      <c r="C12" s="6"/>
    </row>
    <row r="13" spans="1:3" x14ac:dyDescent="0.25">
      <c r="A13" t="s">
        <v>114</v>
      </c>
      <c r="B13" s="19">
        <f>SUM(B5,B7-B8,B10-B11)</f>
        <v>9088.61</v>
      </c>
    </row>
    <row r="17" spans="1:3" x14ac:dyDescent="0.25">
      <c r="A17" s="16" t="s">
        <v>108</v>
      </c>
    </row>
    <row r="25" spans="1:3" x14ac:dyDescent="0.25">
      <c r="C25" s="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management accounts</vt:lpstr>
      <vt:lpstr>cheques</vt:lpstr>
      <vt:lpstr>income</vt:lpstr>
      <vt:lpstr>VAT</vt:lpstr>
      <vt:lpstr>precept</vt:lpstr>
      <vt:lpstr>bank rec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Aythorpe Roding</dc:creator>
  <cp:lastModifiedBy>Aythorpe Roding</cp:lastModifiedBy>
  <cp:lastPrinted>2016-03-21T14:09:45Z</cp:lastPrinted>
  <dcterms:created xsi:type="dcterms:W3CDTF">2015-08-20T07:48:41Z</dcterms:created>
  <dcterms:modified xsi:type="dcterms:W3CDTF">2016-03-21T14:11:48Z</dcterms:modified>
</cp:coreProperties>
</file>